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770" windowHeight="12240" firstSheet="1" activeTab="1"/>
  </bookViews>
  <sheets>
    <sheet name="Priority 1 - PO3" sheetId="2" r:id="rId1"/>
    <sheet name="Priority 2 - PO2" sheetId="11" r:id="rId2"/>
    <sheet name="Priority 3 - PO4  " sheetId="9" r:id="rId3"/>
    <sheet name="Priority 4 - PO5 " sheetId="10" r:id="rId4"/>
  </sheets>
  <definedNames>
    <definedName name="_xlnm.Print_Area" localSheetId="0">'Priority 1 - PO3'!$A$1:$V$10</definedName>
    <definedName name="_xlnm.Print_Area" localSheetId="1">'Priority 2 - PO2'!$A$1:$V$44</definedName>
    <definedName name="_xlnm.Print_Area" localSheetId="2">'Priority 3 - PO4  '!$A$1:$V$98</definedName>
  </definedNames>
  <calcPr calcId="162913"/>
</workbook>
</file>

<file path=xl/calcChain.xml><?xml version="1.0" encoding="utf-8"?>
<calcChain xmlns="http://schemas.openxmlformats.org/spreadsheetml/2006/main">
  <c r="P40" i="11" l="1"/>
  <c r="O40" i="11"/>
  <c r="U40" i="11" l="1"/>
  <c r="S43" i="11"/>
  <c r="L38" i="11"/>
  <c r="L40" i="11"/>
  <c r="U43" i="11"/>
  <c r="P43" i="11"/>
  <c r="Q43" i="11"/>
  <c r="O43" i="11"/>
  <c r="M43" i="11"/>
  <c r="L43" i="11"/>
  <c r="K43" i="11"/>
  <c r="K98" i="9" l="1"/>
  <c r="O98" i="9"/>
  <c r="P98" i="9"/>
  <c r="S98" i="9"/>
  <c r="M98" i="9"/>
  <c r="U95" i="9"/>
  <c r="U91" i="9"/>
  <c r="U82" i="9"/>
  <c r="U80" i="9"/>
  <c r="U77" i="9"/>
  <c r="U74" i="9"/>
  <c r="U71" i="9"/>
  <c r="U68" i="9"/>
  <c r="U65" i="9"/>
  <c r="U62" i="9"/>
  <c r="U60" i="9"/>
  <c r="U57" i="9"/>
  <c r="U54" i="9"/>
  <c r="U51" i="9"/>
  <c r="U48" i="9"/>
  <c r="U37" i="9"/>
  <c r="U34" i="9"/>
  <c r="U32" i="9"/>
  <c r="U25" i="9"/>
  <c r="X48" i="9"/>
  <c r="U22" i="9"/>
  <c r="U17" i="9"/>
  <c r="W48" i="9" l="1"/>
  <c r="X74" i="9"/>
  <c r="W74" i="9"/>
  <c r="X71" i="9" l="1"/>
  <c r="W71" i="9"/>
  <c r="X68" i="9"/>
  <c r="W68" i="9"/>
  <c r="X65" i="9"/>
  <c r="W65" i="9"/>
  <c r="X62" i="9"/>
  <c r="W62" i="9"/>
  <c r="X60" i="9"/>
  <c r="W60" i="9"/>
  <c r="X57" i="9"/>
  <c r="W57" i="9"/>
  <c r="X54" i="9"/>
  <c r="W54" i="9"/>
  <c r="X51" i="9"/>
  <c r="W51" i="9"/>
  <c r="X37" i="9"/>
  <c r="W37" i="9"/>
  <c r="X17" i="9" l="1"/>
  <c r="W17" i="9"/>
  <c r="Q9" i="9" l="1"/>
  <c r="U9" i="9"/>
  <c r="U98" i="9" s="1"/>
  <c r="L8" i="2"/>
  <c r="L9" i="9" l="1"/>
  <c r="L98" i="9" s="1"/>
  <c r="Q98" i="9"/>
  <c r="Q38" i="11"/>
  <c r="Q36" i="11"/>
  <c r="L36" i="11" s="1"/>
  <c r="Q34" i="11"/>
  <c r="L34" i="11" s="1"/>
  <c r="Q31" i="11"/>
  <c r="L31" i="11" s="1"/>
  <c r="Q28" i="11"/>
  <c r="L28" i="11" s="1"/>
  <c r="Q25" i="11"/>
  <c r="L25" i="11" s="1"/>
  <c r="Q23" i="11"/>
  <c r="L23" i="11" s="1"/>
  <c r="L19" i="11"/>
  <c r="Y8" i="11" l="1"/>
  <c r="Y22" i="11" l="1"/>
  <c r="U19" i="11" l="1"/>
  <c r="T10" i="2" l="1"/>
  <c r="R10" i="2"/>
  <c r="M10" i="2"/>
  <c r="N10" i="2"/>
  <c r="O10" i="2"/>
  <c r="P10" i="2"/>
  <c r="Q10" i="2"/>
  <c r="S10" i="2"/>
  <c r="U10" i="2"/>
  <c r="K10" i="2"/>
  <c r="M12" i="11"/>
  <c r="M44" i="11" s="1"/>
  <c r="N12" i="11"/>
  <c r="O12" i="11"/>
  <c r="O44" i="11" s="1"/>
  <c r="P12" i="11"/>
  <c r="P44" i="11" s="1"/>
  <c r="Q12" i="11"/>
  <c r="Q44" i="11" s="1"/>
  <c r="R12" i="11"/>
  <c r="S12" i="11"/>
  <c r="S44" i="11" s="1"/>
  <c r="T12" i="11"/>
  <c r="K12" i="11"/>
  <c r="K44" i="11" s="1"/>
  <c r="U17" i="11"/>
  <c r="L17" i="11"/>
  <c r="U15" i="11"/>
  <c r="L15" i="11"/>
  <c r="U6" i="11"/>
  <c r="U12" i="11" s="1"/>
  <c r="L6" i="11"/>
  <c r="L12" i="11" s="1"/>
  <c r="U44" i="11" l="1"/>
  <c r="L44" i="11"/>
  <c r="L10" i="2"/>
  <c r="X9" i="10" l="1"/>
  <c r="W9" i="10"/>
  <c r="X9" i="9"/>
  <c r="W9" i="9"/>
  <c r="X8" i="2" l="1"/>
  <c r="W8" i="2"/>
</calcChain>
</file>

<file path=xl/sharedStrings.xml><?xml version="1.0" encoding="utf-8"?>
<sst xmlns="http://schemas.openxmlformats.org/spreadsheetml/2006/main" count="693" uniqueCount="280">
  <si>
    <t>Ranking</t>
  </si>
  <si>
    <t>Application title</t>
  </si>
  <si>
    <t>Average score</t>
  </si>
  <si>
    <t>Approved budget*</t>
  </si>
  <si>
    <t>Availability of funds</t>
  </si>
  <si>
    <t>Total requested amount 
(ERDF contribution  +State budget contribution)</t>
  </si>
  <si>
    <t>Community Funding ERDF
(euro)</t>
  </si>
  <si>
    <t>Percent (ERDF) 
%</t>
  </si>
  <si>
    <t>Requested amount (State Budget BG)
euro</t>
  </si>
  <si>
    <t>Requested amount (State Budget RO)
euro</t>
  </si>
  <si>
    <t xml:space="preserve">National public funding 
(euro) </t>
  </si>
  <si>
    <t>Percent (State Budgets Contributions)</t>
  </si>
  <si>
    <t>Own Contribution (euro)</t>
  </si>
  <si>
    <t>Percent (Own Contributions)
%</t>
  </si>
  <si>
    <t>Allocation available</t>
  </si>
  <si>
    <t>Danube Integrated System for MARking
DISMAR</t>
  </si>
  <si>
    <t xml:space="preserve">River Administration of the Lower Danube - Galati </t>
  </si>
  <si>
    <t>Executive Agency for exploration and maintenance of the Danube river - Ruse</t>
  </si>
  <si>
    <t>ROBG00090</t>
  </si>
  <si>
    <t>115. Inland waterways and ports (TEN‑T) excluding facilities dedicated to transport of fossil fuels</t>
  </si>
  <si>
    <t>Call 1 OSI</t>
  </si>
  <si>
    <t>Total cost (euro)</t>
  </si>
  <si>
    <t>Specific Objective</t>
  </si>
  <si>
    <t>Lead Partner</t>
  </si>
  <si>
    <t>Giurgiu</t>
  </si>
  <si>
    <t>Ruse</t>
  </si>
  <si>
    <t>Partner 2</t>
  </si>
  <si>
    <t>Related Call</t>
  </si>
  <si>
    <r>
      <t xml:space="preserve">
</t>
    </r>
    <r>
      <rPr>
        <b/>
        <sz val="11"/>
        <rFont val="Trebuchet MS"/>
        <family val="2"/>
      </rPr>
      <t>JEMS Code</t>
    </r>
  </si>
  <si>
    <t>Partners</t>
  </si>
  <si>
    <t>Role in the project (Lead partner/partner/ associated partner)</t>
  </si>
  <si>
    <t>Call 2</t>
  </si>
  <si>
    <t>Call 1 dedicated to the operations of strategic importance (OSI)</t>
  </si>
  <si>
    <t>SO 3.2 Developing and enhancing sustainable, climate resilient, intelligent and intermodal national, regional and local mobility, including improved access to TEN-T and cross-border mobility</t>
  </si>
  <si>
    <t>Location of the partners (County/District)</t>
  </si>
  <si>
    <t>Call 2 - Competitive call for project proposals dedicated to Priority 2: A Green Region, Specific Objectives 2.4 and 2.7</t>
  </si>
  <si>
    <t>Type of intervention</t>
  </si>
  <si>
    <t xml:space="preserve">Project eligible value (euro) </t>
  </si>
  <si>
    <t>Total cost of the operation including non-refundable funds</t>
  </si>
  <si>
    <t>ROBG00177</t>
  </si>
  <si>
    <t>ROBG00178</t>
  </si>
  <si>
    <t>Romanian-Bulgarian Cooperation for Green Fit Danube System</t>
  </si>
  <si>
    <t>ROMANIAN NAVAL AUTHORITY (R.N.A.)</t>
  </si>
  <si>
    <t>Executive Agency “Maritime Administration”  (EAMA)</t>
  </si>
  <si>
    <t>Municipality of Ruse</t>
  </si>
  <si>
    <t>Giurgiu Municipality</t>
  </si>
  <si>
    <t>Green modeling of urban areas, creation of new systems for recreation and outdoor activities</t>
  </si>
  <si>
    <t>ROBG00005</t>
  </si>
  <si>
    <t>Streamlining cross-border cooperation: Joint approach in disaster resilience – STREAM 2</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</si>
  <si>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</si>
  <si>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</si>
  <si>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</si>
  <si>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</si>
  <si>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</si>
  <si>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</si>
  <si>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Call 1</t>
  </si>
  <si>
    <t>JEMS Code</t>
  </si>
  <si>
    <t>Sofia</t>
  </si>
  <si>
    <t>Partner 3</t>
  </si>
  <si>
    <t>Partner 4</t>
  </si>
  <si>
    <t>Partner 5</t>
  </si>
  <si>
    <t>Partner 6</t>
  </si>
  <si>
    <t>Constanta</t>
  </si>
  <si>
    <t>Bucuresti</t>
  </si>
  <si>
    <t>SO 2.4 Promoting climate change adaptation and disaster risk prevention, resilience, taking into account eco-system based approaches</t>
  </si>
  <si>
    <t>SO 2.7 Enhancing protection and preservation of nature, biodiversity and green infrastructure, including in urban areas, and reducing all forms of pollution</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</si>
  <si>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</si>
  <si>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</si>
  <si>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</si>
  <si>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t>Percent (State Budgets Contributions) %</t>
  </si>
  <si>
    <t xml:space="preserve">Total </t>
  </si>
  <si>
    <t>NA</t>
  </si>
  <si>
    <r>
      <t xml:space="preserve">
</t>
    </r>
    <r>
      <rPr>
        <b/>
        <sz val="11"/>
        <color theme="4" tint="-0.499984740745262"/>
        <rFont val="Trebuchet MS"/>
        <family val="2"/>
      </rPr>
      <t>JEMS Code</t>
    </r>
  </si>
  <si>
    <t>Total</t>
  </si>
  <si>
    <t>Total (SO 2.7)</t>
  </si>
  <si>
    <t>TOTAL (Priority)</t>
  </si>
  <si>
    <t>ROBG00018</t>
  </si>
  <si>
    <t>Safeguarding biodiversity and combating poaching</t>
  </si>
  <si>
    <t>Giurgiu County Gendarmerie Inspectorate</t>
  </si>
  <si>
    <t>Giurgiu County Police Inspectorate</t>
  </si>
  <si>
    <t>Executive Agency for Fisheries and Aquaculture</t>
  </si>
  <si>
    <t>Burgas</t>
  </si>
  <si>
    <t>ROBG00089</t>
  </si>
  <si>
    <t>The Future is Green!</t>
  </si>
  <si>
    <t xml:space="preserve">Territorial Administrative Unit Medgidia Municipality </t>
  </si>
  <si>
    <t>Dobrich Municipality</t>
  </si>
  <si>
    <t>Dobrich</t>
  </si>
  <si>
    <t>ROBG00068</t>
  </si>
  <si>
    <t>Choosing Health And Nature for Global protEction</t>
  </si>
  <si>
    <t>Lumina commune Hall, Constanta County, Romania</t>
  </si>
  <si>
    <t>Krushari Municipality, Dobrich district, Bulgaria</t>
  </si>
  <si>
    <t>"Hristo Smirnenski" Primary School, General Toshevo municipality</t>
  </si>
  <si>
    <t>ROBG00132</t>
  </si>
  <si>
    <t>Development of Environmentally Friendly Cultures in Giurgiu and Ruse Counties</t>
  </si>
  <si>
    <t>Employers Association Regional Urban Entrepreneurship Center South Muntenia Region</t>
  </si>
  <si>
    <t>Municipality Slivo Pole</t>
  </si>
  <si>
    <t>Udriste Nasturel HIGH SCHOOL</t>
  </si>
  <si>
    <t>ROBG00169</t>
  </si>
  <si>
    <t>University or Ruse "Angel Kanchev"</t>
  </si>
  <si>
    <t xml:space="preserve">National Research and Development Institute for Gas Turbines COMOTI
</t>
  </si>
  <si>
    <t>National Institute for R&amp;D in Electrical Engineering ICPE-CA Bucharest</t>
  </si>
  <si>
    <t>Danube River Environmental Assessment and Monitoring (DREAM) Project</t>
  </si>
  <si>
    <t>ROBG00157</t>
  </si>
  <si>
    <t>Green Harmony: Fostering Ecosystem Resilence Through Investments in Urban And Peri-Urban Green Areas in Vetovo And Giurgiu</t>
  </si>
  <si>
    <t>Municipality of Vetovo</t>
  </si>
  <si>
    <t>Municipality of Giurgiu</t>
  </si>
  <si>
    <t>ROBG00125</t>
  </si>
  <si>
    <t>Let's make nature smile again!</t>
  </si>
  <si>
    <t>Balchik Municipality</t>
  </si>
  <si>
    <t>Olt</t>
  </si>
  <si>
    <t>Municipality Ivanovo</t>
  </si>
  <si>
    <t>Piatra Olt Town Hall</t>
  </si>
  <si>
    <t>EnviroConnect: Synergizing Green Resilience Efforts in Ivanovo and Piatra Olt</t>
  </si>
  <si>
    <t>ROBG00146</t>
  </si>
  <si>
    <t>ROBG00271</t>
  </si>
  <si>
    <t>Call 3</t>
  </si>
  <si>
    <t>Bridging Education Across the Danube</t>
  </si>
  <si>
    <t>Bulgarian-Romanian Chamber of Commerce</t>
  </si>
  <si>
    <t>Chamber of Commerce, Industry and Agriculture Calarasi</t>
  </si>
  <si>
    <t>University of Agronomic Sciences and Veterinary Medicine – Bucharest, Calarasi Branch</t>
  </si>
  <si>
    <t>Calarasi</t>
  </si>
  <si>
    <t>Silistra</t>
  </si>
  <si>
    <t>SO 4.2 Improving equal access to inclusive and quality services in education, training and lifelong learning through developing accessible infrastructure, including by fostering resilience for distance and on-line education and training</t>
  </si>
  <si>
    <t>149. Support for primary to secondary education (excluding infrastructure)
122. Infrastructure for primary and secondary education</t>
  </si>
  <si>
    <t>Medical University - Pleven</t>
  </si>
  <si>
    <t>University of Medicine and Pharmacy of Craiova</t>
  </si>
  <si>
    <t>Open hand Foundation</t>
  </si>
  <si>
    <t>Romanian Association for Technology Transfer and Innovation</t>
  </si>
  <si>
    <t>Pleven</t>
  </si>
  <si>
    <t>Dolj</t>
  </si>
  <si>
    <t>ROBG00272</t>
  </si>
  <si>
    <t>Cross-border Multidisciplinary Telemedicine Education Collaboration</t>
  </si>
  <si>
    <t>ROBG00252</t>
  </si>
  <si>
    <t>Mountain School Without Borders</t>
  </si>
  <si>
    <t xml:space="preserve">BERKOVITSA MUNICIPALITY </t>
  </si>
  <si>
    <t>The Special Techological High-School "Beethoven" Craiova</t>
  </si>
  <si>
    <t>Montana</t>
  </si>
  <si>
    <t xml:space="preserve">Dolj </t>
  </si>
  <si>
    <t>ROBG00257</t>
  </si>
  <si>
    <t>Creativity &amp; AI in Vratsa &amp; Dolj Libraries</t>
  </si>
  <si>
    <t>Regional library Hristo Botev</t>
  </si>
  <si>
    <t>Alexandru &amp; Aristia Aman Dolj County Library</t>
  </si>
  <si>
    <t>Vratsa</t>
  </si>
  <si>
    <t>ROBG00233</t>
  </si>
  <si>
    <t>Joint training schemes in tourism and long-life learning in the cross-border region of Dobrich-Constanta</t>
  </si>
  <si>
    <t>European Institute for Cultural Tourism EUREKA NPO</t>
  </si>
  <si>
    <t>Ovidius University of Constanta</t>
  </si>
  <si>
    <t xml:space="preserve">Dobrich </t>
  </si>
  <si>
    <t xml:space="preserve">Constanţa </t>
  </si>
  <si>
    <t>ROBG00324</t>
  </si>
  <si>
    <t>Cross-Border Academy for Smart Industry Competence and Future Excellence</t>
  </si>
  <si>
    <t>Ruse Chamber of Commerce and Industry</t>
  </si>
  <si>
    <t>Romanian Association for Technology Transfer and Innovation (ARoTT)</t>
  </si>
  <si>
    <t>Dolj County represented by Dolj County Council</t>
  </si>
  <si>
    <t>Мunicipality of Belogradchik</t>
  </si>
  <si>
    <t>DOLJ COUNTY CENTER FOR EDUCATIONAL RESOURCES AND ASSISTANCE</t>
  </si>
  <si>
    <t>Municipality of Vratsa</t>
  </si>
  <si>
    <t>Municipality of Vidin</t>
  </si>
  <si>
    <t>Vidin</t>
  </si>
  <si>
    <t>ROBG00229</t>
  </si>
  <si>
    <t>EDUCATION FOR INCLUSION - A CROSS-BORDER APPROACH</t>
  </si>
  <si>
    <t>ROBG00326</t>
  </si>
  <si>
    <t>Cross-border cooperation to ensure an attractive educational environment</t>
  </si>
  <si>
    <t>Secondary school "Hristo Smirnenski" - Gulyantsi</t>
  </si>
  <si>
    <t>The National College “Frații Buzești” Craiova</t>
  </si>
  <si>
    <t>Alexandru and Aristia Aman County Library</t>
  </si>
  <si>
    <t>ROBG00284</t>
  </si>
  <si>
    <t>Ensuring equal access to inclusive and quality education services, including by creating a sustainable joint pilot model for distance and on-line education and training in Byala-Giurgiu-Silistra</t>
  </si>
  <si>
    <t>Byala Municipality</t>
  </si>
  <si>
    <t>Giurgiu County</t>
  </si>
  <si>
    <t>Regional Center for Support of the Inclusive Education Process (RCPPPO), Silistra</t>
  </si>
  <si>
    <t>ROBG00214</t>
  </si>
  <si>
    <t>Enhancing Quality and Universal Access to Learning and Inclusive Training for Youth</t>
  </si>
  <si>
    <t>Baneasa commune Hall, Constanta county, Romania</t>
  </si>
  <si>
    <t>ROBG00299</t>
  </si>
  <si>
    <t>PROMoting IncluSivE and Quality Education through Technology, Leadership and Sport - Hard</t>
  </si>
  <si>
    <t>University of Craiova</t>
  </si>
  <si>
    <t>D.A. Tsenov Academy of Economics</t>
  </si>
  <si>
    <t>Engage in Education Association</t>
  </si>
  <si>
    <t>Veliko Tarnovo</t>
  </si>
  <si>
    <t>ROBG00306</t>
  </si>
  <si>
    <t>Joint cross-border education and training schemes with an emphasis on lifelong learning activities between the Municipality of Vetovo and the Municipality of Giurgiu</t>
  </si>
  <si>
    <t>ROBG00251</t>
  </si>
  <si>
    <t>Cross-Border Youth Safety and Inclusion: Modernizing Training Facilities and Developing a Comprehensive Good Practices Guide</t>
  </si>
  <si>
    <t xml:space="preserve">Dolj County Police Inspectorate </t>
  </si>
  <si>
    <t>Academy of Economics “Dimitar A. Tsenov” Svishtov</t>
  </si>
  <si>
    <t>ROBG00288</t>
  </si>
  <si>
    <t>Cross-Border Initiative for Religious Communities’ Learning and Engagement</t>
  </si>
  <si>
    <t>Regional Development Foundation</t>
  </si>
  <si>
    <t>VASILIADA ASSOCIATION</t>
  </si>
  <si>
    <t>Foundation "Phoenix - 21 century"</t>
  </si>
  <si>
    <t>ROBG00307</t>
  </si>
  <si>
    <t>Virtual classrooms and generating educational content in VR in the field of cultural-historical heritage with a focus on the common Roman heritage of the Lower Danube and Neolithic settlements</t>
  </si>
  <si>
    <t>Municipality of Belene</t>
  </si>
  <si>
    <t>Municipality of Alexandria</t>
  </si>
  <si>
    <t>Teorman</t>
  </si>
  <si>
    <t>ROBG00225</t>
  </si>
  <si>
    <t>Regional Network for Inclusive Education</t>
  </si>
  <si>
    <t>Regional Partnerships for Sustainable Development - Vidin</t>
  </si>
  <si>
    <t>FREE YOUTH CENTRE</t>
  </si>
  <si>
    <t>Vasiliada associaton</t>
  </si>
  <si>
    <t>ROBG00226</t>
  </si>
  <si>
    <t>Innovative educational services in the cross-border region of Vidin - Montana - Dolj</t>
  </si>
  <si>
    <t>Active society Association</t>
  </si>
  <si>
    <t xml:space="preserve"> FOREVER FOR EUROPE ASSOCIATION</t>
  </si>
  <si>
    <t>ROBG00292</t>
  </si>
  <si>
    <t>Connect through performance, education and values</t>
  </si>
  <si>
    <t>University of Craiova (UCV)</t>
  </si>
  <si>
    <t>St. Cyril and St. Methodius" University of Veliko Tarnovo</t>
  </si>
  <si>
    <t>ROBG00276</t>
  </si>
  <si>
    <t>Go Out and Learn</t>
  </si>
  <si>
    <t>Local Action Group Inima Giurgiului - Tara Neajlovului si a Calnistei</t>
  </si>
  <si>
    <t>Polifonia Association</t>
  </si>
  <si>
    <t>ROBG00262</t>
  </si>
  <si>
    <t>EDUcation for GREEN Skills and Jobs</t>
  </si>
  <si>
    <t>Association "Institute for Territorial Innovations and Cooperation - ITIC"</t>
  </si>
  <si>
    <t>Ruse Industrial Association</t>
  </si>
  <si>
    <t>Spiru Haret University</t>
  </si>
  <si>
    <t>Association "Centre for the Development of Structural Instruments"</t>
  </si>
  <si>
    <t>Veliko Tarnovo University St. st. Kiril and Metodiy</t>
  </si>
  <si>
    <t>Bucharest</t>
  </si>
  <si>
    <t>Lyaskovets municipality</t>
  </si>
  <si>
    <t>Human Resources Development Agency</t>
  </si>
  <si>
    <t>Oltenia de 10 Association</t>
  </si>
  <si>
    <t>Radu Greceanu National College - Slatina</t>
  </si>
  <si>
    <t>ROBG00297</t>
  </si>
  <si>
    <t>Education, training, lifelong learning - inclusive and accessible</t>
  </si>
  <si>
    <t>ROBG00211</t>
  </si>
  <si>
    <t>UAT Municipality Drobeta Turnu Severin</t>
  </si>
  <si>
    <t>Art High School I. St. Paulian</t>
  </si>
  <si>
    <t>St. Cyril and St. Methodius Secondary School</t>
  </si>
  <si>
    <t>Mehedinti</t>
  </si>
  <si>
    <t>150. Support for tertiary education (excluding infrastructure)</t>
  </si>
  <si>
    <t>122. Infrastructure for primary and secondary education
124. Infrastructure for vocational education and training and adult learning
149. Support for primary to secondary education (excluding infrastructure)
151. Support for adult education (excluding infrastructure)</t>
  </si>
  <si>
    <t>149. Support for primary to secondary education (excluding infrastructure)</t>
  </si>
  <si>
    <t>122. Infrastructure for primary and secondary education
149. Support for primary to secondary education (excluding infrastructure)
151. Support for adult education (excluding infrastructure)</t>
  </si>
  <si>
    <t>151. Support for adult education (excluding infrastructure)</t>
  </si>
  <si>
    <t>123. Infrastructure for tertiary education
150. Support for tertiary education (excluding infrastructure)
151. Support for adult education (excluding infrastructure)</t>
  </si>
  <si>
    <t>Lom Municipality</t>
  </si>
  <si>
    <t>"Angel Kanchev" University of Ruse</t>
  </si>
  <si>
    <t>Associated organisation 1</t>
  </si>
  <si>
    <t>Associated organisation 2</t>
  </si>
  <si>
    <t>Pantelimon Community Hall</t>
  </si>
  <si>
    <t>Associated organisation 3</t>
  </si>
  <si>
    <t>Associated organisation 4</t>
  </si>
  <si>
    <t>AHA Federation</t>
  </si>
  <si>
    <t xml:space="preserve"> Associated organisation 1</t>
  </si>
  <si>
    <t>Active Sports Society Sports Club</t>
  </si>
  <si>
    <t>"Vasil Levski" Primary School</t>
  </si>
  <si>
    <t>DOLJ COUNTY SCHOOL INSPECTORATE</t>
  </si>
  <si>
    <t>Baneasa Theoretical High school</t>
  </si>
  <si>
    <t>Associated organisation 6</t>
  </si>
  <si>
    <t>Associated organisation 5</t>
  </si>
  <si>
    <t>Father Paisiy secondary school in Vratsa</t>
  </si>
  <si>
    <t>Secondary School "P.R. Slaveikov"</t>
  </si>
  <si>
    <t xml:space="preserve"> "Hristo Botev" Secondary School Belogradchik</t>
  </si>
  <si>
    <t>Saint Gheorghe Secondary School Craiova</t>
  </si>
  <si>
    <t>NATIONAL COLLEGE  ”NICOLAE TITULESCU” CRAIOVA</t>
  </si>
  <si>
    <t>SECONDARY SCHOOL NO. 1 DABULENI</t>
  </si>
  <si>
    <t>Secondary School ”Sf.Dumitru” Craiova</t>
  </si>
  <si>
    <t>”Traian” Secondary School</t>
  </si>
  <si>
    <t>”Frații Buzești” National College</t>
  </si>
  <si>
    <t>Innovative primary school Vasil Levski</t>
  </si>
  <si>
    <t>Secondary shool Kzma Trichkov</t>
  </si>
  <si>
    <t xml:space="preserve">Associated organisation 1 </t>
  </si>
  <si>
    <t>University Multiprofessional Hospital for Active Treatment "Dr. Georgi Stranski" EAD</t>
  </si>
  <si>
    <t>Svinekompleks Golyamo Vranovo AD</t>
  </si>
  <si>
    <t>PROFARMA HOLDING Ltd.</t>
  </si>
  <si>
    <t>Vocational high school in agriculture - Sitovo village</t>
  </si>
  <si>
    <t>SANDU ALDEA CALARASI AGRICULTURAL HIGH SCHOOL</t>
  </si>
  <si>
    <t>Ruse University 'Angel Kanchev'</t>
  </si>
  <si>
    <t>149. Support for primary to secondary education (excluding infrastructure)
151. Support for adult education (excluding infrastructure)</t>
  </si>
  <si>
    <t>122. Infrastructure for primary and secondary education
149. Support for primary to secondary education (excluding infrastructure)</t>
  </si>
  <si>
    <t>122. Infrastructure for primary and secondary education
151. Support for adult education (excluding infrastructure)</t>
  </si>
  <si>
    <t>124. Infrastructure for vocational education and training and adult learning
150. Support for tertiary education (excluding infrastructure)
151. Support for adult education (excluding infrastructure)</t>
  </si>
  <si>
    <t>122. Infrastructure for primary and secondary education
124. Infrastructure for vocational education and training and adult learning
150. Support for tertiary education (excluding infrastructure)</t>
  </si>
  <si>
    <t>Allocation available based on over-contracting provisions approved by MC  or funds  available after MC decision regarding ROBG00294</t>
  </si>
  <si>
    <t>Allocation available based on over-contracting provisions approved by MC</t>
  </si>
  <si>
    <t>ROBG00071</t>
  </si>
  <si>
    <t>A green region along the blue Danube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</si>
</sst>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25" x14ac:knownFonts="1">
    <font>
      <sz val="11"/>
      <color theme="1"/>
      <name val="Calibri"/>
      <family val="2"/>
      <scheme val="minor"/>
    </font>
    <font>
      <b/>
      <sz val="11"/>
      <name val="Trebuchet MS"/>
      <family val="2"/>
    </font>
    <font>
      <sz val="11"/>
      <name val="Trebuchet MS"/>
      <family val="2"/>
    </font>
    <font>
      <sz val="11"/>
      <color theme="1"/>
      <name val="Trebuchet MS"/>
      <family val="2"/>
    </font>
    <font>
      <sz val="11"/>
      <color rgb="FFFF0000"/>
      <name val="Calibri"/>
      <family val="2"/>
      <scheme val="minor"/>
    </font>
    <font>
      <b/>
      <strike/>
      <sz val="11"/>
      <name val="Trebuchet MS"/>
      <family val="2"/>
    </font>
    <font>
      <sz val="10"/>
      <name val="Arial"/>
      <family val="2"/>
      <charset val="238"/>
    </font>
    <font>
      <sz val="11"/>
      <color theme="1"/>
      <name val="Calibri"/>
      <family val="2"/>
      <scheme val="minor"/>
    </font>
    <font>
      <b/>
      <sz val="11"/>
      <color theme="1"/>
      <name val="Calibri"/>
      <family val="2"/>
      <scheme val="minor"/>
    </font>
    <font>
      <sz val="12"/>
      <color theme="4" tint="-0.499984740745262"/>
      <name val="Trebuchet MS"/>
      <family val="2"/>
    </font>
    <font>
      <b/>
      <sz val="12"/>
      <color theme="4" tint="-0.499984740745262"/>
      <name val="Trebuchet MS"/>
      <family val="2"/>
    </font>
    <font>
      <b/>
      <sz val="14"/>
      <color theme="4" tint="-0.499984740745262"/>
      <name val="Trebuchet MS"/>
      <family val="2"/>
    </font>
    <font>
      <b/>
      <sz val="11"/>
      <color theme="4" tint="-0.499984740745262"/>
      <name val="Trebuchet MS"/>
      <family val="2"/>
    </font>
    <font>
      <b/>
      <strike/>
      <sz val="11"/>
      <color theme="4" tint="-0.499984740745262"/>
      <name val="Trebuchet MS"/>
      <family val="2"/>
    </font>
    <font>
      <sz val="11"/>
      <color theme="4" tint="-0.499984740745262"/>
      <name val="Calibri"/>
      <family val="2"/>
      <scheme val="minor"/>
    </font>
    <font>
      <sz val="11"/>
      <color theme="4" tint="-0.499984740745262"/>
      <name val="Trebuchet MS"/>
      <family val="2"/>
    </font>
    <font>
      <b/>
      <sz val="11"/>
      <color theme="4" tint="-0.499984740745262"/>
      <name val="Calibri"/>
      <family val="2"/>
      <scheme val="minor"/>
    </font>
    <font>
      <sz val="16"/>
      <color theme="4" tint="-0.499984740745262"/>
      <name val="Trebuchet MS"/>
      <family val="2"/>
    </font>
    <font>
      <sz val="20"/>
      <color theme="4" tint="-0.499984740745262"/>
      <name val="Trebuchet MS"/>
      <family val="2"/>
    </font>
    <font>
      <b/>
      <sz val="16"/>
      <color theme="4" tint="-0.499984740745262"/>
      <name val="Trebuchet MS"/>
      <family val="2"/>
    </font>
    <font>
      <sz val="22"/>
      <color theme="4" tint="-0.499984740745262"/>
      <name val="Trebuchet MS"/>
      <family val="2"/>
    </font>
    <font>
      <sz val="12"/>
      <color theme="1"/>
      <name val="Trebuchet MS"/>
      <family val="2"/>
    </font>
    <font>
      <sz val="11"/>
      <color indexed="8"/>
      <name val="Trebuchet MS"/>
      <family val="2"/>
    </font>
    <font>
      <sz val="14"/>
      <color theme="1"/>
      <name val="Trebuchet MS"/>
      <family val="2"/>
    </font>
    <font>
      <sz val="11"/>
      <color rgb="FFFF0000"/>
      <name val="Trebuchet M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6" fillId="0" borderId="0"/>
    <xf numFmtId="9" fontId="7" fillId="0" borderId="0" applyFont="0" applyFill="0" applyBorder="0" applyAlignment="0" applyProtection="0"/>
    <xf numFmtId="43" fontId="7" fillId="0" borderId="0" applyFont="0" applyFill="0" applyBorder="0" applyAlignment="0" applyProtection="0"/>
  </cellStyleXfs>
  <cellXfs count="301">
    <xf numFmtId="0" fontId="0" fillId="0" borderId="0" xfId="0"/>
    <xf numFmtId="4" fontId="2" fillId="0"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4" fontId="0" fillId="0" borderId="0" xfId="0" applyNumberFormat="1"/>
    <xf numFmtId="4" fontId="0" fillId="0" borderId="0" xfId="0" applyNumberFormat="1"/>
    <xf numFmtId="0" fontId="0" fillId="0" borderId="0" xfId="0" applyBorder="1"/>
    <xf numFmtId="4" fontId="0" fillId="0" borderId="0" xfId="0" applyNumberFormat="1" applyBorder="1"/>
    <xf numFmtId="0" fontId="0" fillId="0" borderId="1" xfId="0" applyBorder="1"/>
    <xf numFmtId="4" fontId="1" fillId="2" borderId="14"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xf numFmtId="0" fontId="2" fillId="3" borderId="2" xfId="0"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0" fontId="9" fillId="3" borderId="0" xfId="0" applyFont="1" applyFill="1" applyBorder="1"/>
    <xf numFmtId="1" fontId="9" fillId="3" borderId="0" xfId="0" applyNumberFormat="1" applyFont="1" applyFill="1" applyBorder="1"/>
    <xf numFmtId="0" fontId="9" fillId="0" borderId="0" xfId="0" applyFont="1"/>
    <xf numFmtId="4" fontId="9" fillId="3"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4" fontId="9" fillId="3"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3" borderId="9" xfId="0"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0" borderId="3" xfId="0" applyFont="1" applyBorder="1" applyAlignment="1">
      <alignment horizontal="center" vertical="center"/>
    </xf>
    <xf numFmtId="1" fontId="9" fillId="0" borderId="0" xfId="0" applyNumberFormat="1" applyFont="1"/>
    <xf numFmtId="4" fontId="10" fillId="5" borderId="13" xfId="0" applyNumberFormat="1" applyFont="1" applyFill="1" applyBorder="1" applyAlignment="1">
      <alignment horizontal="center" vertical="center" wrapText="1"/>
    </xf>
    <xf numFmtId="1" fontId="10" fillId="5" borderId="13"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8" xfId="0" applyFont="1" applyBorder="1" applyAlignment="1">
      <alignment horizontal="center" vertical="center"/>
    </xf>
    <xf numFmtId="4"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4" fontId="10" fillId="0" borderId="39" xfId="0" applyNumberFormat="1" applyFont="1" applyBorder="1" applyAlignment="1">
      <alignment horizontal="center" vertical="center"/>
    </xf>
    <xf numFmtId="1" fontId="10" fillId="0" borderId="39" xfId="0" applyNumberFormat="1" applyFont="1" applyBorder="1" applyAlignment="1">
      <alignment horizontal="center" vertical="center"/>
    </xf>
    <xf numFmtId="0" fontId="14" fillId="0" borderId="0" xfId="0" applyFont="1"/>
    <xf numFmtId="4" fontId="15" fillId="0" borderId="6" xfId="0" applyNumberFormat="1" applyFont="1" applyFill="1" applyBorder="1" applyAlignment="1">
      <alignment horizontal="center" vertical="center" wrapText="1"/>
    </xf>
    <xf numFmtId="4" fontId="15" fillId="3" borderId="6" xfId="0" applyNumberFormat="1" applyFont="1" applyFill="1" applyBorder="1" applyAlignment="1">
      <alignment horizontal="center" vertical="center" wrapText="1"/>
    </xf>
    <xf numFmtId="164" fontId="14" fillId="0" borderId="0" xfId="0" applyNumberFormat="1" applyFont="1"/>
    <xf numFmtId="0" fontId="15" fillId="0" borderId="13" xfId="0" applyFont="1" applyBorder="1" applyAlignment="1">
      <alignment horizontal="center" vertical="center"/>
    </xf>
    <xf numFmtId="0" fontId="15" fillId="3" borderId="5" xfId="0" applyFont="1" applyFill="1" applyBorder="1" applyAlignment="1">
      <alignment horizontal="center" vertical="center" wrapText="1"/>
    </xf>
    <xf numFmtId="4" fontId="15" fillId="3" borderId="12"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6" fillId="0" borderId="4" xfId="0" applyFont="1" applyBorder="1" applyAlignment="1">
      <alignment horizontal="center" vertical="center"/>
    </xf>
    <xf numFmtId="3" fontId="10" fillId="0" borderId="4" xfId="0" applyNumberFormat="1" applyFont="1" applyBorder="1" applyAlignment="1">
      <alignment horizontal="center" vertical="center"/>
    </xf>
    <xf numFmtId="4" fontId="10" fillId="4" borderId="39" xfId="0" applyNumberFormat="1" applyFont="1" applyFill="1" applyBorder="1" applyAlignment="1">
      <alignment horizontal="center" vertical="center"/>
    </xf>
    <xf numFmtId="1" fontId="10" fillId="4" borderId="39" xfId="0" applyNumberFormat="1" applyFont="1" applyFill="1" applyBorder="1" applyAlignment="1">
      <alignment horizontal="center" vertical="center"/>
    </xf>
    <xf numFmtId="0" fontId="9" fillId="4" borderId="18" xfId="0" applyFont="1" applyFill="1" applyBorder="1" applyAlignment="1">
      <alignment horizontal="center" vertical="center"/>
    </xf>
    <xf numFmtId="4" fontId="10" fillId="4" borderId="43"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20"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3" xfId="0" applyFont="1" applyFill="1" applyBorder="1" applyAlignment="1">
      <alignment horizontal="center" vertical="center" wrapText="1"/>
    </xf>
    <xf numFmtId="4" fontId="9" fillId="0" borderId="0" xfId="0" applyNumberFormat="1" applyFont="1"/>
    <xf numFmtId="0" fontId="9" fillId="0" borderId="1" xfId="0" applyFont="1" applyFill="1" applyBorder="1" applyAlignment="1">
      <alignment horizontal="center" vertical="center" wrapText="1"/>
    </xf>
    <xf numFmtId="43" fontId="17" fillId="0" borderId="0" xfId="3" applyFont="1"/>
    <xf numFmtId="43" fontId="9" fillId="0" borderId="0" xfId="0" applyNumberFormat="1" applyFont="1"/>
    <xf numFmtId="0" fontId="17" fillId="0" borderId="0" xfId="0" applyFont="1"/>
    <xf numFmtId="43" fontId="17" fillId="0" borderId="0" xfId="0" applyNumberFormat="1" applyFont="1"/>
    <xf numFmtId="43" fontId="19" fillId="0" borderId="0" xfId="0" applyNumberFormat="1" applyFont="1"/>
    <xf numFmtId="4" fontId="18" fillId="0" borderId="0" xfId="0" applyNumberFormat="1" applyFont="1" applyFill="1"/>
    <xf numFmtId="0" fontId="18" fillId="0" borderId="0" xfId="0" applyFont="1" applyFill="1"/>
    <xf numFmtId="4" fontId="9"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4" fontId="20" fillId="0" borderId="0" xfId="0" applyNumberFormat="1" applyFont="1"/>
    <xf numFmtId="43" fontId="17" fillId="0" borderId="0" xfId="3" applyNumberFormat="1" applyFont="1"/>
    <xf numFmtId="0" fontId="21" fillId="0" borderId="13" xfId="0" applyFont="1" applyFill="1" applyBorder="1" applyAlignment="1">
      <alignment horizontal="center" vertical="center"/>
    </xf>
    <xf numFmtId="3" fontId="10" fillId="4" borderId="4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Border="1"/>
    <xf numFmtId="164" fontId="0" fillId="0" borderId="0" xfId="0" applyNumberFormat="1" applyFill="1" applyBorder="1"/>
    <xf numFmtId="164" fontId="0" fillId="0" borderId="0" xfId="0" applyNumberFormat="1" applyBorder="1"/>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3" fillId="0" borderId="0" xfId="0" applyFont="1" applyBorder="1"/>
    <xf numFmtId="4" fontId="23" fillId="0" borderId="1" xfId="0" applyNumberFormat="1" applyFont="1" applyFill="1" applyBorder="1"/>
    <xf numFmtId="3" fontId="23" fillId="0" borderId="1" xfId="0" applyNumberFormat="1" applyFont="1" applyFill="1" applyBorder="1"/>
    <xf numFmtId="4" fontId="2" fillId="0" borderId="1"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0"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24" fillId="0" borderId="0" xfId="0" applyFont="1" applyBorder="1"/>
    <xf numFmtId="0" fontId="3" fillId="0" borderId="0" xfId="0" applyFont="1" applyBorder="1"/>
    <xf numFmtId="0" fontId="3" fillId="0" borderId="0" xfId="0" applyFont="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4" fontId="12" fillId="4" borderId="6"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2" xfId="0" applyFont="1" applyFill="1" applyBorder="1" applyAlignment="1">
      <alignment horizontal="center" vertical="center" wrapText="1"/>
    </xf>
    <xf numFmtId="4" fontId="13" fillId="4" borderId="6" xfId="0" applyNumberFormat="1" applyFont="1" applyFill="1" applyBorder="1" applyAlignment="1">
      <alignment horizontal="center" vertical="center" wrapText="1"/>
    </xf>
    <xf numFmtId="4" fontId="12" fillId="4" borderId="19" xfId="0" applyNumberFormat="1"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0" fontId="12" fillId="4" borderId="6"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9" xfId="0" applyFont="1" applyFill="1" applyBorder="1" applyAlignment="1">
      <alignment horizontal="center" vertical="center" wrapText="1"/>
    </xf>
    <xf numFmtId="1" fontId="15" fillId="0" borderId="19" xfId="2" applyNumberFormat="1" applyFont="1" applyFill="1" applyBorder="1" applyAlignment="1">
      <alignment horizontal="center" vertical="center" wrapText="1"/>
    </xf>
    <xf numFmtId="1" fontId="15" fillId="0" borderId="20" xfId="2" applyNumberFormat="1"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3" borderId="19" xfId="0" applyNumberFormat="1" applyFont="1" applyFill="1" applyBorder="1" applyAlignment="1">
      <alignment horizontal="center" vertical="center" wrapText="1"/>
    </xf>
    <xf numFmtId="4" fontId="15" fillId="3" borderId="20" xfId="0" applyNumberFormat="1" applyFont="1" applyFill="1" applyBorder="1" applyAlignment="1">
      <alignment horizontal="center" vertical="center" wrapText="1"/>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4" fontId="15" fillId="3" borderId="11" xfId="0" applyNumberFormat="1" applyFont="1" applyFill="1" applyBorder="1" applyAlignment="1">
      <alignment horizontal="center" vertical="center" wrapText="1"/>
    </xf>
    <xf numFmtId="4" fontId="15" fillId="3" borderId="15" xfId="0" applyNumberFormat="1"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4" xfId="0" applyFont="1" applyFill="1" applyBorder="1" applyAlignment="1">
      <alignment horizontal="center" vertical="center" wrapText="1"/>
    </xf>
    <xf numFmtId="3" fontId="15" fillId="3" borderId="19" xfId="0" applyNumberFormat="1" applyFont="1" applyFill="1" applyBorder="1" applyAlignment="1">
      <alignment horizontal="center" vertical="center" wrapText="1"/>
    </xf>
    <xf numFmtId="3" fontId="15" fillId="3" borderId="20" xfId="0" applyNumberFormat="1" applyFont="1" applyFill="1" applyBorder="1" applyAlignment="1">
      <alignment horizontal="center" vertical="center" wrapText="1"/>
    </xf>
    <xf numFmtId="4" fontId="12" fillId="4" borderId="25" xfId="0" applyNumberFormat="1" applyFont="1" applyFill="1" applyBorder="1" applyAlignment="1">
      <alignment horizontal="center" vertical="center" wrapText="1"/>
    </xf>
    <xf numFmtId="4" fontId="12" fillId="4" borderId="26" xfId="0" applyNumberFormat="1" applyFont="1" applyFill="1" applyBorder="1" applyAlignment="1">
      <alignment horizontal="center" vertical="center" wrapText="1"/>
    </xf>
    <xf numFmtId="4" fontId="9" fillId="0" borderId="19" xfId="0" applyNumberFormat="1" applyFont="1" applyFill="1" applyBorder="1" applyAlignment="1">
      <alignment horizontal="center" vertical="center" wrapText="1"/>
    </xf>
    <xf numFmtId="4" fontId="9" fillId="0" borderId="20" xfId="0" applyNumberFormat="1" applyFont="1" applyFill="1" applyBorder="1" applyAlignment="1">
      <alignment horizontal="center" vertical="center" wrapText="1"/>
    </xf>
    <xf numFmtId="4" fontId="9" fillId="0" borderId="42" xfId="0" applyNumberFormat="1" applyFont="1" applyFill="1" applyBorder="1" applyAlignment="1">
      <alignment horizontal="center" vertical="center" wrapText="1"/>
    </xf>
    <xf numFmtId="3" fontId="9" fillId="0" borderId="19" xfId="0" applyNumberFormat="1" applyFont="1" applyFill="1" applyBorder="1" applyAlignment="1">
      <alignment horizontal="center" vertical="center" wrapText="1"/>
    </xf>
    <xf numFmtId="3" fontId="9" fillId="0" borderId="32"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4" fontId="9" fillId="3" borderId="19" xfId="0" applyNumberFormat="1" applyFont="1" applyFill="1" applyBorder="1" applyAlignment="1">
      <alignment horizontal="center" vertical="center" wrapText="1"/>
    </xf>
    <xf numFmtId="4" fontId="9" fillId="3" borderId="32" xfId="0" applyNumberFormat="1" applyFont="1" applyFill="1" applyBorder="1" applyAlignment="1">
      <alignment horizontal="center" vertical="center" wrapText="1"/>
    </xf>
    <xf numFmtId="3" fontId="9" fillId="0" borderId="20" xfId="0" applyNumberFormat="1" applyFont="1" applyFill="1" applyBorder="1" applyAlignment="1">
      <alignment horizontal="center" vertical="center" wrapText="1"/>
    </xf>
    <xf numFmtId="4" fontId="9" fillId="3" borderId="11" xfId="0" applyNumberFormat="1" applyFont="1" applyFill="1" applyBorder="1" applyAlignment="1">
      <alignment horizontal="center" vertical="center" wrapText="1"/>
    </xf>
    <xf numFmtId="4" fontId="9" fillId="3" borderId="34"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1" fontId="9" fillId="3" borderId="6" xfId="0" applyNumberFormat="1"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4" fontId="9" fillId="0" borderId="34"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1" fontId="9" fillId="0" borderId="32"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2" xfId="0" applyFont="1" applyFill="1" applyBorder="1" applyAlignment="1">
      <alignment horizontal="center" vertical="center" wrapText="1"/>
    </xf>
    <xf numFmtId="2" fontId="9" fillId="0" borderId="19" xfId="0" applyNumberFormat="1" applyFont="1" applyFill="1" applyBorder="1" applyAlignment="1">
      <alignment horizontal="center" vertical="center" wrapText="1"/>
    </xf>
    <xf numFmtId="2" fontId="9" fillId="0" borderId="32" xfId="0" applyNumberFormat="1" applyFont="1" applyFill="1" applyBorder="1" applyAlignment="1">
      <alignment horizontal="center" vertical="center" wrapText="1"/>
    </xf>
    <xf numFmtId="0" fontId="9" fillId="0" borderId="0" xfId="0" applyFont="1" applyAlignment="1">
      <alignment horizontal="center"/>
    </xf>
    <xf numFmtId="4" fontId="10" fillId="5" borderId="19" xfId="0" applyNumberFormat="1" applyFont="1" applyFill="1" applyBorder="1" applyAlignment="1">
      <alignment horizontal="center" vertical="center" wrapText="1"/>
    </xf>
    <xf numFmtId="4" fontId="10" fillId="5" borderId="20" xfId="0" applyNumberFormat="1"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2"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7" xfId="0" applyFont="1" applyFill="1" applyBorder="1" applyAlignment="1">
      <alignment horizontal="center" vertical="center" wrapText="1"/>
    </xf>
    <xf numFmtId="4" fontId="10" fillId="5" borderId="6" xfId="0" applyNumberFormat="1" applyFont="1" applyFill="1" applyBorder="1" applyAlignment="1">
      <alignment horizontal="center" vertical="center" wrapText="1"/>
    </xf>
    <xf numFmtId="4" fontId="10" fillId="5" borderId="13"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44" xfId="0"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32" xfId="0" applyFont="1" applyFill="1" applyBorder="1" applyAlignment="1">
      <alignment horizontal="center" vertical="center" wrapText="1"/>
    </xf>
    <xf numFmtId="4" fontId="9" fillId="3" borderId="42" xfId="0" applyNumberFormat="1" applyFont="1" applyFill="1" applyBorder="1" applyAlignment="1">
      <alignment horizontal="center" vertical="center" wrapText="1"/>
    </xf>
    <xf numFmtId="4" fontId="9" fillId="3" borderId="46" xfId="0" applyNumberFormat="1"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4" borderId="23" xfId="0" applyFont="1" applyFill="1" applyBorder="1" applyAlignment="1">
      <alignment horizontal="center" vertical="center"/>
    </xf>
    <xf numFmtId="4" fontId="9" fillId="3"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1" fontId="9" fillId="3" borderId="19" xfId="0" applyNumberFormat="1" applyFont="1" applyFill="1" applyBorder="1" applyAlignment="1">
      <alignment horizontal="center" vertical="center" wrapText="1"/>
    </xf>
    <xf numFmtId="1" fontId="9" fillId="3" borderId="32" xfId="0" applyNumberFormat="1"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20" xfId="0"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0" borderId="46"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2"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3" fillId="0" borderId="0" xfId="0" applyFont="1" applyAlignment="1">
      <alignment horizontal="center" vertical="center"/>
    </xf>
    <xf numFmtId="0" fontId="23" fillId="0" borderId="0" xfId="0" applyFont="1" applyBorder="1" applyAlignment="1">
      <alignment horizontal="center"/>
    </xf>
    <xf numFmtId="0" fontId="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3" fontId="2" fillId="0" borderId="3" xfId="0" applyNumberFormat="1" applyFont="1" applyFill="1" applyBorder="1" applyAlignment="1">
      <alignment horizontal="center" vertical="center" wrapText="1"/>
    </xf>
    <xf numFmtId="43" fontId="2" fillId="0" borderId="32" xfId="0" applyNumberFormat="1" applyFont="1" applyFill="1" applyBorder="1" applyAlignment="1">
      <alignment horizontal="center" vertical="center" wrapText="1"/>
    </xf>
    <xf numFmtId="43"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3"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43" fontId="3" fillId="0" borderId="3" xfId="3" applyFont="1" applyFill="1" applyBorder="1" applyAlignment="1">
      <alignment horizontal="center" vertical="center"/>
    </xf>
    <xf numFmtId="43" fontId="3" fillId="0" borderId="4" xfId="3" applyFont="1" applyFill="1" applyBorder="1" applyAlignment="1">
      <alignment horizontal="center" vertical="center"/>
    </xf>
    <xf numFmtId="4"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4" xfId="0"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2" fillId="0" borderId="0" xfId="0" applyFont="1" applyAlignment="1">
      <alignment horizontal="left"/>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0" fillId="0" borderId="23" xfId="0" applyBorder="1" applyAlignment="1">
      <alignment horizontal="center"/>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32" xfId="0" applyNumberFormat="1" applyFont="1" applyFill="1" applyBorder="1" applyAlignment="1">
      <alignment horizontal="center" vertical="center" wrapText="1"/>
    </xf>
    <xf numFmtId="4" fontId="1" fillId="2" borderId="20" xfId="0" applyNumberFormat="1"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3" xfId="0" applyFont="1" applyFill="1" applyBorder="1" applyAlignment="1">
      <alignment horizontal="center" vertical="center"/>
    </xf>
    <xf numFmtId="0" fontId="15" fillId="0" borderId="32" xfId="0" applyFont="1" applyFill="1" applyBorder="1" applyAlignment="1">
      <alignment horizontal="center" vertical="center" wrapText="1"/>
    </xf>
    <xf numFmtId="0" fontId="10" fillId="0" borderId="37" xfId="0" applyFont="1" applyBorder="1" applyAlignment="1">
      <alignment horizontal="center" vertical="center"/>
    </xf>
    <xf numFmtId="0" fontId="10" fillId="0" borderId="23" xfId="0" applyFont="1" applyBorder="1" applyAlignment="1">
      <alignment horizontal="center" vertical="center"/>
    </xf>
    <xf numFmtId="0" fontId="10" fillId="0" borderId="40" xfId="0" applyFont="1" applyBorder="1" applyAlignment="1">
      <alignment horizontal="center" vertical="center"/>
    </xf>
    <xf numFmtId="4" fontId="10" fillId="0" borderId="26" xfId="0" applyNumberFormat="1" applyFont="1" applyBorder="1" applyAlignment="1">
      <alignment horizontal="center" vertical="center"/>
    </xf>
    <xf numFmtId="1" fontId="10" fillId="0" borderId="20" xfId="0" applyNumberFormat="1" applyFont="1" applyBorder="1" applyAlignment="1">
      <alignment horizontal="center" vertical="center"/>
    </xf>
    <xf numFmtId="0" fontId="9" fillId="0" borderId="15" xfId="0" applyFont="1" applyBorder="1" applyAlignment="1">
      <alignment horizontal="center" vertical="center"/>
    </xf>
  </cellXfs>
  <cellStyles count="4">
    <cellStyle name="Comma" xfId="3" builtinId="3"/>
    <cellStyle name="Normal" xfId="0" builtinId="0"/>
    <cellStyle name="Normal 2" xfId="1"/>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402276</xdr:colOff>
      <xdr:row>1</xdr:row>
      <xdr:rowOff>112816</xdr:rowOff>
    </xdr:from>
    <xdr:to>
      <xdr:col>3</xdr:col>
      <xdr:colOff>310252</xdr:colOff>
      <xdr:row>3</xdr:row>
      <xdr:rowOff>593519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276" y="344137"/>
          <a:ext cx="2724655" cy="861703"/>
        </a:xfrm>
        <a:prstGeom prst="rect">
          <a:avLst/>
        </a:prstGeom>
      </xdr:spPr>
    </xdr:pic>
    <xdr:clientData/>
  </xdr:twoCellAnchor>
  <xdr:twoCellAnchor editAs="oneCell">
    <xdr:from>
      <xdr:col>3</xdr:col>
      <xdr:colOff>1034142</xdr:colOff>
      <xdr:row>0</xdr:row>
      <xdr:rowOff>136071</xdr:rowOff>
    </xdr:from>
    <xdr:to>
      <xdr:col>3</xdr:col>
      <xdr:colOff>2168071</xdr:colOff>
      <xdr:row>3</xdr:row>
      <xdr:rowOff>666750</xdr:rowOff>
    </xdr:to>
    <xdr:pic>
      <xdr:nvPicPr>
        <xdr:cNvPr id="6" name="Picture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850821" y="136071"/>
          <a:ext cx="1133929" cy="114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190501</xdr:colOff>
      <xdr:row>1</xdr:row>
      <xdr:rowOff>190500</xdr:rowOff>
    </xdr:from>
    <xdr:to>
      <xdr:col>3</xdr:col>
      <xdr:colOff>485073</xdr:colOff>
      <xdr:row>1</xdr:row>
      <xdr:rowOff>1428750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1" y="381000"/>
          <a:ext cx="2993322" cy="1238250"/>
        </a:xfrm>
        <a:prstGeom prst="rect">
          <a:avLst/>
        </a:prstGeom>
      </xdr:spPr>
    </xdr:pic>
    <xdr:clientData/>
  </xdr:twoCellAnchor>
  <xdr:twoCellAnchor editAs="oneCell">
    <xdr:from>
      <xdr:col>3</xdr:col>
      <xdr:colOff>1086870</xdr:colOff>
      <xdr:row>1</xdr:row>
      <xdr:rowOff>190500</xdr:rowOff>
    </xdr:from>
    <xdr:to>
      <xdr:col>4</xdr:col>
      <xdr:colOff>127000</xdr:colOff>
      <xdr:row>1</xdr:row>
      <xdr:rowOff>1471273</xdr:rowOff>
    </xdr:to>
    <xdr:pic>
      <xdr:nvPicPr>
        <xdr:cNvPr id="6" name="Picture 5"/>
        <xdr:cNvPicPr>
          <a:picLocks noChangeAspect="1"/>
        </xdr:cNvPicPr>
      </xdr:nvPicPr>
      <xdr:blipFill>
        <a:blip xmlns:r="http://schemas.openxmlformats.org/officeDocument/2006/relationships" r:embed="rId2"/>
        <a:stretch>
          <a:fillRect/>
        </a:stretch>
      </xdr:blipFill>
      <xdr:spPr>
        <a:xfrm>
          <a:off x="3785620" y="381000"/>
          <a:ext cx="1310255" cy="1280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301625</xdr:colOff>
      <xdr:row>1</xdr:row>
      <xdr:rowOff>1690</xdr:rowOff>
    </xdr:from>
    <xdr:to>
      <xdr:col>3</xdr:col>
      <xdr:colOff>492125</xdr:colOff>
      <xdr:row>3</xdr:row>
      <xdr:rowOff>857250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223940"/>
          <a:ext cx="3175000" cy="1236560"/>
        </a:xfrm>
        <a:prstGeom prst="rect">
          <a:avLst/>
        </a:prstGeom>
      </xdr:spPr>
    </xdr:pic>
    <xdr:clientData/>
  </xdr:twoCellAnchor>
  <xdr:twoCellAnchor editAs="oneCell">
    <xdr:from>
      <xdr:col>3</xdr:col>
      <xdr:colOff>970627</xdr:colOff>
      <xdr:row>1</xdr:row>
      <xdr:rowOff>1463</xdr:rowOff>
    </xdr:from>
    <xdr:to>
      <xdr:col>3</xdr:col>
      <xdr:colOff>2413000</xdr:colOff>
      <xdr:row>3</xdr:row>
      <xdr:rowOff>904874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5127" y="223713"/>
          <a:ext cx="1442373" cy="1284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347847</xdr:colOff>
      <xdr:row>0</xdr:row>
      <xdr:rowOff>140029</xdr:rowOff>
    </xdr:from>
    <xdr:to>
      <xdr:col>3</xdr:col>
      <xdr:colOff>255823</xdr:colOff>
      <xdr:row>3</xdr:row>
      <xdr:rowOff>544286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847" y="140029"/>
          <a:ext cx="2724655" cy="1016578"/>
        </a:xfrm>
        <a:prstGeom prst="rect">
          <a:avLst/>
        </a:prstGeom>
      </xdr:spPr>
    </xdr:pic>
    <xdr:clientData/>
  </xdr:twoCellAnchor>
  <xdr:twoCellAnchor editAs="oneCell">
    <xdr:from>
      <xdr:col>3</xdr:col>
      <xdr:colOff>952499</xdr:colOff>
      <xdr:row>0</xdr:row>
      <xdr:rowOff>168455</xdr:rowOff>
    </xdr:from>
    <xdr:to>
      <xdr:col>3</xdr:col>
      <xdr:colOff>2109107</xdr:colOff>
      <xdr:row>3</xdr:row>
      <xdr:rowOff>625929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178" y="168455"/>
          <a:ext cx="1156608" cy="1069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view="pageBreakPreview" zoomScale="60" zoomScaleNormal="90" zoomScalePageLayoutView="55" workbookViewId="0">
      <selection activeCell="L26" sqref="L26"/>
    </sheetView>
  </sheetViews>
  <sheetFormatPr defaultRowHeight="15" x14ac:dyDescent="0.25"/>
  <cols>
    <col min="1" max="1" width="11.28515625" customWidth="1"/>
    <col min="2" max="2" width="20.28515625" customWidth="1"/>
    <col min="3" max="3" width="10.710937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2.85546875" customWidth="1"/>
    <col min="14" max="14" width="14.28515625" customWidth="1"/>
    <col min="15" max="15" width="19.28515625" customWidth="1"/>
    <col min="16" max="16" width="18.42578125" customWidth="1"/>
    <col min="17" max="17" width="24.140625" customWidth="1"/>
    <col min="18" max="18" width="17.140625" customWidth="1"/>
    <col min="19" max="19" width="18.42578125" customWidth="1"/>
    <col min="20" max="20" width="13.28515625" customWidth="1"/>
    <col min="21" max="21" width="19.42578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34"/>
      <c r="B1" s="134"/>
      <c r="C1" s="134"/>
      <c r="D1" s="134"/>
      <c r="E1" s="134"/>
      <c r="F1" s="134"/>
      <c r="G1" s="134"/>
      <c r="H1" s="134"/>
      <c r="I1" s="134"/>
      <c r="J1" s="134"/>
      <c r="K1" s="134"/>
      <c r="L1" s="134"/>
      <c r="M1" s="134"/>
      <c r="N1" s="134"/>
      <c r="O1" s="134"/>
      <c r="P1" s="134"/>
      <c r="Q1" s="134"/>
      <c r="R1" s="134"/>
      <c r="S1" s="134"/>
      <c r="T1" s="134"/>
      <c r="U1" s="134"/>
      <c r="V1" s="134"/>
    </row>
    <row r="2" spans="1:24" x14ac:dyDescent="0.25">
      <c r="A2" s="134"/>
      <c r="B2" s="134"/>
      <c r="C2" s="134"/>
      <c r="D2" s="134"/>
      <c r="E2" s="134"/>
      <c r="F2" s="134"/>
      <c r="G2" s="134"/>
      <c r="H2" s="134"/>
      <c r="I2" s="134"/>
      <c r="J2" s="134"/>
      <c r="K2" s="134"/>
      <c r="L2" s="134"/>
      <c r="M2" s="134"/>
      <c r="N2" s="134"/>
      <c r="O2" s="134"/>
      <c r="P2" s="134"/>
      <c r="Q2" s="134"/>
      <c r="R2" s="134"/>
      <c r="S2" s="134"/>
      <c r="T2" s="134"/>
      <c r="U2" s="134"/>
      <c r="V2" s="134"/>
    </row>
    <row r="3" spans="1:24" x14ac:dyDescent="0.25">
      <c r="A3" s="134"/>
      <c r="B3" s="134"/>
      <c r="C3" s="134"/>
      <c r="D3" s="134"/>
      <c r="E3" s="134"/>
      <c r="F3" s="134"/>
      <c r="G3" s="134"/>
      <c r="H3" s="134"/>
      <c r="I3" s="134"/>
      <c r="J3" s="134"/>
      <c r="K3" s="134"/>
      <c r="L3" s="134"/>
      <c r="M3" s="134"/>
      <c r="N3" s="134"/>
      <c r="O3" s="134"/>
      <c r="P3" s="134"/>
      <c r="Q3" s="134"/>
      <c r="R3" s="134"/>
      <c r="S3" s="134"/>
      <c r="T3" s="134"/>
      <c r="U3" s="134"/>
      <c r="V3" s="134"/>
    </row>
    <row r="4" spans="1:24" ht="67.5" customHeight="1" thickBot="1" x14ac:dyDescent="0.3">
      <c r="A4" s="135"/>
      <c r="B4" s="135"/>
      <c r="C4" s="135"/>
      <c r="D4" s="135"/>
      <c r="E4" s="135"/>
      <c r="F4" s="135"/>
      <c r="G4" s="135"/>
      <c r="H4" s="135"/>
      <c r="I4" s="135"/>
      <c r="J4" s="135"/>
      <c r="K4" s="135"/>
      <c r="L4" s="135"/>
      <c r="M4" s="135"/>
      <c r="N4" s="135"/>
      <c r="O4" s="135"/>
      <c r="P4" s="135"/>
      <c r="Q4" s="135"/>
      <c r="R4" s="135"/>
      <c r="S4" s="135"/>
      <c r="T4" s="135"/>
      <c r="U4" s="135"/>
      <c r="V4" s="135"/>
    </row>
    <row r="5" spans="1:24" ht="36.75" customHeight="1" x14ac:dyDescent="0.25">
      <c r="A5" s="111" t="s">
        <v>0</v>
      </c>
      <c r="B5" s="113" t="s">
        <v>72</v>
      </c>
      <c r="C5" s="107" t="s">
        <v>27</v>
      </c>
      <c r="D5" s="107" t="s">
        <v>1</v>
      </c>
      <c r="E5" s="107" t="s">
        <v>29</v>
      </c>
      <c r="F5" s="107" t="s">
        <v>30</v>
      </c>
      <c r="G5" s="107" t="s">
        <v>34</v>
      </c>
      <c r="H5" s="114" t="s">
        <v>22</v>
      </c>
      <c r="I5" s="107" t="s">
        <v>2</v>
      </c>
      <c r="J5" s="107" t="s">
        <v>36</v>
      </c>
      <c r="K5" s="116" t="s">
        <v>3</v>
      </c>
      <c r="L5" s="116"/>
      <c r="M5" s="116"/>
      <c r="N5" s="116"/>
      <c r="O5" s="116"/>
      <c r="P5" s="116"/>
      <c r="Q5" s="116"/>
      <c r="R5" s="116"/>
      <c r="S5" s="116"/>
      <c r="T5" s="116"/>
      <c r="U5" s="142" t="s">
        <v>38</v>
      </c>
      <c r="V5" s="109" t="s">
        <v>4</v>
      </c>
      <c r="W5" s="38"/>
      <c r="X5" s="38"/>
    </row>
    <row r="6" spans="1:24" ht="147" customHeight="1" thickBot="1" x14ac:dyDescent="0.3">
      <c r="A6" s="112"/>
      <c r="B6" s="108"/>
      <c r="C6" s="108"/>
      <c r="D6" s="108"/>
      <c r="E6" s="108"/>
      <c r="F6" s="108"/>
      <c r="G6" s="108"/>
      <c r="H6" s="115"/>
      <c r="I6" s="108"/>
      <c r="J6" s="108"/>
      <c r="K6" s="45" t="s">
        <v>37</v>
      </c>
      <c r="L6" s="45" t="s">
        <v>5</v>
      </c>
      <c r="M6" s="45" t="s">
        <v>6</v>
      </c>
      <c r="N6" s="45" t="s">
        <v>7</v>
      </c>
      <c r="O6" s="45" t="s">
        <v>8</v>
      </c>
      <c r="P6" s="45" t="s">
        <v>9</v>
      </c>
      <c r="Q6" s="45" t="s">
        <v>10</v>
      </c>
      <c r="R6" s="45" t="s">
        <v>69</v>
      </c>
      <c r="S6" s="45" t="s">
        <v>12</v>
      </c>
      <c r="T6" s="45" t="s">
        <v>13</v>
      </c>
      <c r="U6" s="143"/>
      <c r="V6" s="110"/>
      <c r="W6" s="38"/>
      <c r="X6" s="38"/>
    </row>
    <row r="7" spans="1:24" ht="27" customHeight="1" thickBot="1" x14ac:dyDescent="0.3">
      <c r="A7" s="123" t="s">
        <v>32</v>
      </c>
      <c r="B7" s="124"/>
      <c r="C7" s="124"/>
      <c r="D7" s="124"/>
      <c r="E7" s="124"/>
      <c r="F7" s="124"/>
      <c r="G7" s="124"/>
      <c r="H7" s="124"/>
      <c r="I7" s="124"/>
      <c r="J7" s="124"/>
      <c r="K7" s="124"/>
      <c r="L7" s="124"/>
      <c r="M7" s="124"/>
      <c r="N7" s="124"/>
      <c r="O7" s="124"/>
      <c r="P7" s="124"/>
      <c r="Q7" s="124"/>
      <c r="R7" s="124"/>
      <c r="S7" s="124"/>
      <c r="T7" s="124"/>
      <c r="U7" s="124"/>
      <c r="V7" s="125"/>
      <c r="W7" s="38"/>
      <c r="X7" s="38"/>
    </row>
    <row r="8" spans="1:24" ht="113.25" customHeight="1" x14ac:dyDescent="0.25">
      <c r="A8" s="121">
        <v>1</v>
      </c>
      <c r="B8" s="117" t="s">
        <v>18</v>
      </c>
      <c r="C8" s="119" t="s">
        <v>20</v>
      </c>
      <c r="D8" s="138" t="s">
        <v>15</v>
      </c>
      <c r="E8" s="43" t="s">
        <v>16</v>
      </c>
      <c r="F8" s="39" t="s">
        <v>23</v>
      </c>
      <c r="G8" s="40" t="s">
        <v>24</v>
      </c>
      <c r="H8" s="130" t="s">
        <v>33</v>
      </c>
      <c r="I8" s="119">
        <v>81.88</v>
      </c>
      <c r="J8" s="140" t="s">
        <v>19</v>
      </c>
      <c r="K8" s="128">
        <v>9999999.1099999994</v>
      </c>
      <c r="L8" s="128">
        <f>M8+Q8</f>
        <v>9799999.120000001</v>
      </c>
      <c r="M8" s="128">
        <v>7999999.2800000003</v>
      </c>
      <c r="N8" s="126">
        <v>80</v>
      </c>
      <c r="O8" s="128">
        <v>874413.77</v>
      </c>
      <c r="P8" s="128">
        <v>925586.07</v>
      </c>
      <c r="Q8" s="128">
        <v>1799999.84</v>
      </c>
      <c r="R8" s="126">
        <v>18</v>
      </c>
      <c r="S8" s="130">
        <v>199999.99</v>
      </c>
      <c r="T8" s="126">
        <v>2</v>
      </c>
      <c r="U8" s="130">
        <v>9999999.1099999994</v>
      </c>
      <c r="V8" s="136" t="s">
        <v>14</v>
      </c>
      <c r="W8" s="41">
        <f t="shared" ref="W8" si="0">K8-M8-Q8-S8</f>
        <v>-9.3132257461547852E-10</v>
      </c>
      <c r="X8" s="41">
        <f t="shared" ref="X8" si="1">K8-M8-Q8-S8</f>
        <v>-9.3132257461547852E-10</v>
      </c>
    </row>
    <row r="9" spans="1:24" ht="83.25" customHeight="1" thickBot="1" x14ac:dyDescent="0.3">
      <c r="A9" s="122"/>
      <c r="B9" s="118"/>
      <c r="C9" s="120"/>
      <c r="D9" s="139"/>
      <c r="E9" s="44" t="s">
        <v>17</v>
      </c>
      <c r="F9" s="42" t="s">
        <v>26</v>
      </c>
      <c r="G9" s="42" t="s">
        <v>25</v>
      </c>
      <c r="H9" s="131"/>
      <c r="I9" s="120"/>
      <c r="J9" s="141"/>
      <c r="K9" s="129"/>
      <c r="L9" s="129"/>
      <c r="M9" s="129"/>
      <c r="N9" s="127"/>
      <c r="O9" s="129"/>
      <c r="P9" s="129"/>
      <c r="Q9" s="129"/>
      <c r="R9" s="127"/>
      <c r="S9" s="131"/>
      <c r="T9" s="127"/>
      <c r="U9" s="131"/>
      <c r="V9" s="137"/>
      <c r="W9" s="38"/>
      <c r="X9" s="38"/>
    </row>
    <row r="10" spans="1:24" ht="26.25" customHeight="1" x14ac:dyDescent="0.25">
      <c r="A10" s="132" t="s">
        <v>73</v>
      </c>
      <c r="B10" s="132"/>
      <c r="C10" s="132"/>
      <c r="D10" s="132"/>
      <c r="E10" s="132"/>
      <c r="F10" s="132"/>
      <c r="G10" s="132"/>
      <c r="H10" s="132"/>
      <c r="I10" s="132"/>
      <c r="J10" s="133"/>
      <c r="K10" s="34">
        <f>K8</f>
        <v>9999999.1099999994</v>
      </c>
      <c r="L10" s="34">
        <f t="shared" ref="L10:U10" si="2">L8</f>
        <v>9799999.120000001</v>
      </c>
      <c r="M10" s="34">
        <f t="shared" si="2"/>
        <v>7999999.2800000003</v>
      </c>
      <c r="N10" s="47">
        <f t="shared" si="2"/>
        <v>80</v>
      </c>
      <c r="O10" s="34">
        <f t="shared" si="2"/>
        <v>874413.77</v>
      </c>
      <c r="P10" s="34">
        <f t="shared" si="2"/>
        <v>925586.07</v>
      </c>
      <c r="Q10" s="34">
        <f t="shared" si="2"/>
        <v>1799999.84</v>
      </c>
      <c r="R10" s="35">
        <f>R8</f>
        <v>18</v>
      </c>
      <c r="S10" s="34">
        <f t="shared" si="2"/>
        <v>199999.99</v>
      </c>
      <c r="T10" s="47">
        <f>T8</f>
        <v>2</v>
      </c>
      <c r="U10" s="34">
        <f t="shared" si="2"/>
        <v>9999999.1099999994</v>
      </c>
      <c r="V10" s="46" t="s">
        <v>71</v>
      </c>
    </row>
    <row r="11" spans="1:24" ht="15.75" customHeight="1" x14ac:dyDescent="0.25">
      <c r="E11" s="11"/>
      <c r="O11" s="4"/>
      <c r="T11" s="4"/>
      <c r="U11" s="4"/>
      <c r="V11" s="6"/>
    </row>
    <row r="12" spans="1:24" x14ac:dyDescent="0.25">
      <c r="V12" s="5"/>
    </row>
    <row r="13" spans="1:24" x14ac:dyDescent="0.25">
      <c r="E13" s="11"/>
      <c r="O13" s="4"/>
      <c r="V13" s="5"/>
    </row>
    <row r="14" spans="1:24" x14ac:dyDescent="0.25">
      <c r="V14" s="5"/>
    </row>
    <row r="15" spans="1:24" x14ac:dyDescent="0.25">
      <c r="E15" s="11"/>
      <c r="V15" s="5"/>
    </row>
    <row r="16" spans="1:24" x14ac:dyDescent="0.25">
      <c r="E16" s="11"/>
      <c r="V16" s="5"/>
    </row>
    <row r="17" spans="5:22" x14ac:dyDescent="0.25">
      <c r="E17" s="11"/>
      <c r="Q17" s="4"/>
      <c r="V17" s="5"/>
    </row>
    <row r="18" spans="5:22" x14ac:dyDescent="0.25">
      <c r="E18" s="11"/>
      <c r="V18" s="5"/>
    </row>
    <row r="19" spans="5:22" x14ac:dyDescent="0.25">
      <c r="V19" s="5"/>
    </row>
    <row r="20" spans="5:22" x14ac:dyDescent="0.25">
      <c r="V20" s="5"/>
    </row>
    <row r="21" spans="5:22" x14ac:dyDescent="0.25">
      <c r="V21" s="5"/>
    </row>
    <row r="22" spans="5:22" x14ac:dyDescent="0.25">
      <c r="V22" s="5"/>
    </row>
    <row r="23" spans="5:22" x14ac:dyDescent="0.25">
      <c r="V23" s="5"/>
    </row>
    <row r="24" spans="5:22" x14ac:dyDescent="0.25">
      <c r="V24" s="5"/>
    </row>
    <row r="25" spans="5:22" x14ac:dyDescent="0.25">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sheetData>
  <mergeCells count="35">
    <mergeCell ref="A10:J10"/>
    <mergeCell ref="A1:V4"/>
    <mergeCell ref="P8:P9"/>
    <mergeCell ref="Q8:Q9"/>
    <mergeCell ref="S8:S9"/>
    <mergeCell ref="R8:R9"/>
    <mergeCell ref="T8:T9"/>
    <mergeCell ref="V8:V9"/>
    <mergeCell ref="D8:D9"/>
    <mergeCell ref="H8:H9"/>
    <mergeCell ref="I8:I9"/>
    <mergeCell ref="J8:J9"/>
    <mergeCell ref="K8:K9"/>
    <mergeCell ref="L8:L9"/>
    <mergeCell ref="U5:U6"/>
    <mergeCell ref="M8:M9"/>
    <mergeCell ref="B8:B9"/>
    <mergeCell ref="C8:C9"/>
    <mergeCell ref="A8:A9"/>
    <mergeCell ref="A7:V7"/>
    <mergeCell ref="N8:N9"/>
    <mergeCell ref="O8:O9"/>
    <mergeCell ref="U8:U9"/>
    <mergeCell ref="J5:J6"/>
    <mergeCell ref="V5:V6"/>
    <mergeCell ref="A5:A6"/>
    <mergeCell ref="B5:B6"/>
    <mergeCell ref="D5:D6"/>
    <mergeCell ref="E5:E6"/>
    <mergeCell ref="F5:F6"/>
    <mergeCell ref="G5:G6"/>
    <mergeCell ref="I5:I6"/>
    <mergeCell ref="C5:C6"/>
    <mergeCell ref="H5:H6"/>
    <mergeCell ref="K5:T5"/>
  </mergeCells>
  <pageMargins left="1" right="1" top="0.42708333333333331" bottom="1" header="0.5" footer="0.5"/>
  <pageSetup paperSize="8" scale="40" orientation="landscape" r:id="rId1"/>
  <headerFooter>
    <oddHeader xml:space="preserve">&amp;C&amp;"Trebuchet MS,Bold"&amp;12LIST OF THE SELECTED PROJECTS 
Priority 1
 A well connected region (PO 3)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topLeftCell="A34" zoomScale="50" zoomScaleNormal="50" zoomScaleSheetLayoutView="50" zoomScalePageLayoutView="80" workbookViewId="0">
      <selection activeCell="J40" sqref="J40:J42"/>
    </sheetView>
  </sheetViews>
  <sheetFormatPr defaultColWidth="9.140625" defaultRowHeight="18" x14ac:dyDescent="0.35"/>
  <cols>
    <col min="1" max="1" width="11.5703125" style="19" customWidth="1"/>
    <col min="2" max="2" width="16.28515625" style="19" customWidth="1"/>
    <col min="3" max="3" width="12.5703125" style="19" customWidth="1"/>
    <col min="4" max="4" width="34.140625" style="19" customWidth="1"/>
    <col min="5" max="5" width="28" style="19" customWidth="1"/>
    <col min="6" max="6" width="26.7109375" style="19" customWidth="1"/>
    <col min="7" max="7" width="24" style="19" customWidth="1"/>
    <col min="8" max="8" width="26.85546875" style="19" customWidth="1"/>
    <col min="9" max="9" width="13.7109375" style="19" customWidth="1"/>
    <col min="10" max="10" width="31" style="19" customWidth="1"/>
    <col min="11" max="11" width="25.85546875" style="19" customWidth="1"/>
    <col min="12" max="12" width="27.28515625" style="19" customWidth="1"/>
    <col min="13" max="13" width="23.7109375" style="19" customWidth="1"/>
    <col min="14" max="14" width="19.140625" style="29" customWidth="1"/>
    <col min="15" max="16" width="26.5703125" style="19" customWidth="1"/>
    <col min="17" max="17" width="21.85546875" style="19" customWidth="1"/>
    <col min="18" max="18" width="19.5703125" style="29" customWidth="1"/>
    <col min="19" max="19" width="27.42578125" style="19" customWidth="1"/>
    <col min="20" max="20" width="16.85546875" style="29" customWidth="1"/>
    <col min="21" max="21" width="27.28515625" style="19" customWidth="1"/>
    <col min="22" max="22" width="22.85546875" style="19" customWidth="1"/>
    <col min="23" max="23" width="22.7109375" style="19" bestFit="1" customWidth="1"/>
    <col min="24" max="24" width="5.5703125" style="19" customWidth="1"/>
    <col min="25" max="25" width="27.85546875" style="19" customWidth="1"/>
    <col min="26" max="26" width="21.85546875" style="19" bestFit="1" customWidth="1"/>
    <col min="27" max="27" width="29.140625" style="19" customWidth="1"/>
    <col min="28" max="16384" width="9.140625" style="19"/>
  </cols>
  <sheetData>
    <row r="1" spans="1:25" s="17" customFormat="1" x14ac:dyDescent="0.35">
      <c r="N1" s="18"/>
      <c r="R1" s="18"/>
      <c r="T1" s="18"/>
    </row>
    <row r="2" spans="1:25" ht="132" customHeight="1" thickBot="1" x14ac:dyDescent="0.4">
      <c r="A2" s="171"/>
      <c r="B2" s="171"/>
      <c r="C2" s="171"/>
      <c r="D2" s="171"/>
      <c r="E2" s="171"/>
      <c r="F2" s="171"/>
      <c r="G2" s="171"/>
      <c r="H2" s="171"/>
      <c r="I2" s="171"/>
      <c r="J2" s="171"/>
      <c r="K2" s="171"/>
      <c r="L2" s="171"/>
      <c r="M2" s="171"/>
      <c r="N2" s="171"/>
      <c r="O2" s="171"/>
      <c r="P2" s="171"/>
      <c r="Q2" s="171"/>
      <c r="R2" s="171"/>
      <c r="S2" s="171"/>
      <c r="T2" s="171"/>
      <c r="U2" s="171"/>
      <c r="V2" s="171"/>
    </row>
    <row r="3" spans="1:25" ht="40.5" customHeight="1" x14ac:dyDescent="0.35">
      <c r="A3" s="184" t="s">
        <v>0</v>
      </c>
      <c r="B3" s="182" t="s">
        <v>56</v>
      </c>
      <c r="C3" s="182" t="s">
        <v>27</v>
      </c>
      <c r="D3" s="182" t="s">
        <v>1</v>
      </c>
      <c r="E3" s="182" t="s">
        <v>29</v>
      </c>
      <c r="F3" s="182" t="s">
        <v>30</v>
      </c>
      <c r="G3" s="182" t="s">
        <v>34</v>
      </c>
      <c r="H3" s="182" t="s">
        <v>22</v>
      </c>
      <c r="I3" s="182" t="s">
        <v>2</v>
      </c>
      <c r="J3" s="182" t="s">
        <v>36</v>
      </c>
      <c r="K3" s="176" t="s">
        <v>3</v>
      </c>
      <c r="L3" s="177"/>
      <c r="M3" s="177"/>
      <c r="N3" s="177"/>
      <c r="O3" s="177"/>
      <c r="P3" s="177"/>
      <c r="Q3" s="177"/>
      <c r="R3" s="177"/>
      <c r="S3" s="177"/>
      <c r="T3" s="178"/>
      <c r="U3" s="172" t="s">
        <v>38</v>
      </c>
      <c r="V3" s="179" t="s">
        <v>4</v>
      </c>
    </row>
    <row r="4" spans="1:25" ht="129" customHeight="1" thickBot="1" x14ac:dyDescent="0.4">
      <c r="A4" s="185"/>
      <c r="B4" s="183"/>
      <c r="C4" s="183"/>
      <c r="D4" s="183"/>
      <c r="E4" s="183"/>
      <c r="F4" s="183"/>
      <c r="G4" s="183"/>
      <c r="H4" s="183"/>
      <c r="I4" s="183"/>
      <c r="J4" s="183"/>
      <c r="K4" s="30" t="s">
        <v>37</v>
      </c>
      <c r="L4" s="30" t="s">
        <v>5</v>
      </c>
      <c r="M4" s="30" t="s">
        <v>6</v>
      </c>
      <c r="N4" s="31" t="s">
        <v>7</v>
      </c>
      <c r="O4" s="30" t="s">
        <v>8</v>
      </c>
      <c r="P4" s="30" t="s">
        <v>9</v>
      </c>
      <c r="Q4" s="30" t="s">
        <v>10</v>
      </c>
      <c r="R4" s="31" t="s">
        <v>11</v>
      </c>
      <c r="S4" s="30" t="s">
        <v>12</v>
      </c>
      <c r="T4" s="31" t="s">
        <v>13</v>
      </c>
      <c r="U4" s="173"/>
      <c r="V4" s="180"/>
    </row>
    <row r="5" spans="1:25" ht="37.5" customHeight="1" thickBot="1" x14ac:dyDescent="0.4">
      <c r="A5" s="181" t="s">
        <v>20</v>
      </c>
      <c r="B5" s="174"/>
      <c r="C5" s="174"/>
      <c r="D5" s="174"/>
      <c r="E5" s="174"/>
      <c r="F5" s="174"/>
      <c r="G5" s="174"/>
      <c r="H5" s="174"/>
      <c r="I5" s="174"/>
      <c r="J5" s="174"/>
      <c r="K5" s="174"/>
      <c r="L5" s="174"/>
      <c r="M5" s="174"/>
      <c r="N5" s="174"/>
      <c r="O5" s="174"/>
      <c r="P5" s="174"/>
      <c r="Q5" s="174"/>
      <c r="R5" s="174"/>
      <c r="S5" s="174"/>
      <c r="T5" s="174"/>
      <c r="U5" s="174"/>
      <c r="V5" s="175"/>
    </row>
    <row r="6" spans="1:25" ht="92.25" customHeight="1" x14ac:dyDescent="0.35">
      <c r="A6" s="189">
        <v>4</v>
      </c>
      <c r="B6" s="191" t="s">
        <v>47</v>
      </c>
      <c r="C6" s="193" t="s">
        <v>55</v>
      </c>
      <c r="D6" s="167" t="s">
        <v>48</v>
      </c>
      <c r="E6" s="20" t="s">
        <v>49</v>
      </c>
      <c r="F6" s="21" t="s">
        <v>23</v>
      </c>
      <c r="G6" s="21" t="s">
        <v>63</v>
      </c>
      <c r="H6" s="151" t="s">
        <v>64</v>
      </c>
      <c r="I6" s="169">
        <v>86</v>
      </c>
      <c r="J6" s="147" t="s">
        <v>68</v>
      </c>
      <c r="K6" s="144">
        <v>24330679.260000002</v>
      </c>
      <c r="L6" s="144">
        <f>M6+Q6</f>
        <v>23844065.669999998</v>
      </c>
      <c r="M6" s="144">
        <v>19464543.399999999</v>
      </c>
      <c r="N6" s="149">
        <v>80</v>
      </c>
      <c r="O6" s="144">
        <v>1720000.575</v>
      </c>
      <c r="P6" s="144">
        <v>2659521.69</v>
      </c>
      <c r="Q6" s="144">
        <v>4379522.2699999996</v>
      </c>
      <c r="R6" s="149">
        <v>18</v>
      </c>
      <c r="S6" s="144">
        <v>486613.59</v>
      </c>
      <c r="T6" s="149">
        <v>2</v>
      </c>
      <c r="U6" s="144">
        <f>K6</f>
        <v>24330679.260000002</v>
      </c>
      <c r="V6" s="154" t="s">
        <v>14</v>
      </c>
    </row>
    <row r="7" spans="1:25" ht="92.25" customHeight="1" x14ac:dyDescent="0.35">
      <c r="A7" s="190"/>
      <c r="B7" s="192"/>
      <c r="C7" s="194"/>
      <c r="D7" s="168"/>
      <c r="E7" s="22" t="s">
        <v>50</v>
      </c>
      <c r="F7" s="23" t="s">
        <v>26</v>
      </c>
      <c r="G7" s="24" t="s">
        <v>57</v>
      </c>
      <c r="H7" s="152"/>
      <c r="I7" s="170"/>
      <c r="J7" s="148"/>
      <c r="K7" s="160"/>
      <c r="L7" s="160"/>
      <c r="M7" s="160"/>
      <c r="N7" s="166"/>
      <c r="O7" s="160"/>
      <c r="P7" s="160"/>
      <c r="Q7" s="160"/>
      <c r="R7" s="166"/>
      <c r="S7" s="160"/>
      <c r="T7" s="166"/>
      <c r="U7" s="160"/>
      <c r="V7" s="155"/>
    </row>
    <row r="8" spans="1:25" ht="92.25" customHeight="1" x14ac:dyDescent="0.35">
      <c r="A8" s="190"/>
      <c r="B8" s="192"/>
      <c r="C8" s="194"/>
      <c r="D8" s="168"/>
      <c r="E8" s="22" t="s">
        <v>51</v>
      </c>
      <c r="F8" s="23" t="s">
        <v>58</v>
      </c>
      <c r="G8" s="23" t="s">
        <v>62</v>
      </c>
      <c r="H8" s="152"/>
      <c r="I8" s="170"/>
      <c r="J8" s="148"/>
      <c r="K8" s="160"/>
      <c r="L8" s="160"/>
      <c r="M8" s="160"/>
      <c r="N8" s="166"/>
      <c r="O8" s="160"/>
      <c r="P8" s="160"/>
      <c r="Q8" s="160"/>
      <c r="R8" s="166"/>
      <c r="S8" s="160"/>
      <c r="T8" s="166"/>
      <c r="U8" s="160"/>
      <c r="V8" s="155"/>
      <c r="Y8" s="68">
        <f>O6+P6</f>
        <v>4379522.2649999997</v>
      </c>
    </row>
    <row r="9" spans="1:25" ht="92.25" customHeight="1" x14ac:dyDescent="0.35">
      <c r="A9" s="190"/>
      <c r="B9" s="192"/>
      <c r="C9" s="194"/>
      <c r="D9" s="168"/>
      <c r="E9" s="22" t="s">
        <v>52</v>
      </c>
      <c r="F9" s="23" t="s">
        <v>59</v>
      </c>
      <c r="G9" s="23" t="s">
        <v>24</v>
      </c>
      <c r="H9" s="152"/>
      <c r="I9" s="170"/>
      <c r="J9" s="148"/>
      <c r="K9" s="160"/>
      <c r="L9" s="160"/>
      <c r="M9" s="160"/>
      <c r="N9" s="166"/>
      <c r="O9" s="160"/>
      <c r="P9" s="160"/>
      <c r="Q9" s="160"/>
      <c r="R9" s="166"/>
      <c r="S9" s="160"/>
      <c r="T9" s="166"/>
      <c r="U9" s="160"/>
      <c r="V9" s="155"/>
    </row>
    <row r="10" spans="1:25" ht="92.25" customHeight="1" x14ac:dyDescent="0.35">
      <c r="A10" s="190"/>
      <c r="B10" s="192"/>
      <c r="C10" s="194"/>
      <c r="D10" s="168"/>
      <c r="E10" s="22" t="s">
        <v>53</v>
      </c>
      <c r="F10" s="23" t="s">
        <v>60</v>
      </c>
      <c r="G10" s="24" t="s">
        <v>57</v>
      </c>
      <c r="H10" s="152"/>
      <c r="I10" s="170"/>
      <c r="J10" s="148"/>
      <c r="K10" s="160"/>
      <c r="L10" s="160"/>
      <c r="M10" s="160"/>
      <c r="N10" s="166"/>
      <c r="O10" s="160"/>
      <c r="P10" s="160"/>
      <c r="Q10" s="160"/>
      <c r="R10" s="166"/>
      <c r="S10" s="160"/>
      <c r="T10" s="166"/>
      <c r="U10" s="160"/>
      <c r="V10" s="155"/>
    </row>
    <row r="11" spans="1:25" ht="92.25" customHeight="1" thickBot="1" x14ac:dyDescent="0.4">
      <c r="A11" s="190"/>
      <c r="B11" s="192"/>
      <c r="C11" s="194"/>
      <c r="D11" s="168"/>
      <c r="E11" s="27" t="s">
        <v>54</v>
      </c>
      <c r="F11" s="28" t="s">
        <v>61</v>
      </c>
      <c r="G11" s="32" t="s">
        <v>57</v>
      </c>
      <c r="H11" s="152"/>
      <c r="I11" s="170"/>
      <c r="J11" s="148"/>
      <c r="K11" s="160"/>
      <c r="L11" s="160"/>
      <c r="M11" s="160"/>
      <c r="N11" s="166"/>
      <c r="O11" s="160"/>
      <c r="P11" s="160"/>
      <c r="Q11" s="160"/>
      <c r="R11" s="166"/>
      <c r="S11" s="160"/>
      <c r="T11" s="166"/>
      <c r="U11" s="160"/>
      <c r="V11" s="155"/>
    </row>
    <row r="12" spans="1:25" ht="40.5" customHeight="1" thickBot="1" x14ac:dyDescent="0.4">
      <c r="A12" s="197" t="s">
        <v>70</v>
      </c>
      <c r="B12" s="198"/>
      <c r="C12" s="198"/>
      <c r="D12" s="198"/>
      <c r="E12" s="198"/>
      <c r="F12" s="198"/>
      <c r="G12" s="198"/>
      <c r="H12" s="198"/>
      <c r="I12" s="198"/>
      <c r="J12" s="198"/>
      <c r="K12" s="36">
        <f>K6</f>
        <v>24330679.260000002</v>
      </c>
      <c r="L12" s="36">
        <f t="shared" ref="L12:T12" si="0">L6</f>
        <v>23844065.669999998</v>
      </c>
      <c r="M12" s="36">
        <f t="shared" si="0"/>
        <v>19464543.399999999</v>
      </c>
      <c r="N12" s="37">
        <f t="shared" si="0"/>
        <v>80</v>
      </c>
      <c r="O12" s="36">
        <f t="shared" si="0"/>
        <v>1720000.575</v>
      </c>
      <c r="P12" s="36">
        <f t="shared" si="0"/>
        <v>2659521.69</v>
      </c>
      <c r="Q12" s="36">
        <f t="shared" si="0"/>
        <v>4379522.2699999996</v>
      </c>
      <c r="R12" s="37">
        <f t="shared" si="0"/>
        <v>18</v>
      </c>
      <c r="S12" s="36">
        <f t="shared" si="0"/>
        <v>486613.59</v>
      </c>
      <c r="T12" s="37">
        <f t="shared" si="0"/>
        <v>2</v>
      </c>
      <c r="U12" s="36">
        <f>U6</f>
        <v>24330679.260000002</v>
      </c>
      <c r="V12" s="33"/>
    </row>
    <row r="13" spans="1:25" ht="40.5" customHeight="1" thickBot="1" x14ac:dyDescent="0.4">
      <c r="A13" s="204" t="s">
        <v>35</v>
      </c>
      <c r="B13" s="205"/>
      <c r="C13" s="205"/>
      <c r="D13" s="205"/>
      <c r="E13" s="205"/>
      <c r="F13" s="205"/>
      <c r="G13" s="205"/>
      <c r="H13" s="205"/>
      <c r="I13" s="205"/>
      <c r="J13" s="205"/>
      <c r="K13" s="205"/>
      <c r="L13" s="205"/>
      <c r="M13" s="205"/>
      <c r="N13" s="205"/>
      <c r="O13" s="205"/>
      <c r="P13" s="205"/>
      <c r="Q13" s="205"/>
      <c r="R13" s="205"/>
      <c r="S13" s="205"/>
      <c r="T13" s="205"/>
      <c r="U13" s="205"/>
      <c r="V13" s="206"/>
    </row>
    <row r="14" spans="1:25" ht="39" customHeight="1" thickBot="1" x14ac:dyDescent="0.4">
      <c r="A14" s="187" t="s">
        <v>65</v>
      </c>
      <c r="B14" s="187"/>
      <c r="C14" s="199"/>
      <c r="D14" s="199"/>
      <c r="E14" s="199"/>
      <c r="F14" s="199"/>
      <c r="G14" s="199"/>
      <c r="H14" s="199"/>
      <c r="I14" s="199"/>
      <c r="J14" s="199"/>
      <c r="K14" s="199"/>
      <c r="L14" s="199"/>
      <c r="M14" s="199"/>
      <c r="N14" s="199"/>
      <c r="O14" s="199"/>
      <c r="P14" s="199"/>
      <c r="Q14" s="199"/>
      <c r="R14" s="199"/>
      <c r="S14" s="199"/>
      <c r="T14" s="199"/>
      <c r="U14" s="199"/>
      <c r="V14" s="199"/>
    </row>
    <row r="15" spans="1:25" ht="111" customHeight="1" x14ac:dyDescent="0.35">
      <c r="A15" s="189">
        <v>1</v>
      </c>
      <c r="B15" s="191" t="s">
        <v>39</v>
      </c>
      <c r="C15" s="193" t="s">
        <v>31</v>
      </c>
      <c r="D15" s="167" t="s">
        <v>41</v>
      </c>
      <c r="E15" s="25" t="s">
        <v>42</v>
      </c>
      <c r="F15" s="26" t="s">
        <v>23</v>
      </c>
      <c r="G15" s="20" t="s">
        <v>62</v>
      </c>
      <c r="H15" s="151" t="s">
        <v>65</v>
      </c>
      <c r="I15" s="193">
        <v>87.38</v>
      </c>
      <c r="J15" s="147" t="s">
        <v>66</v>
      </c>
      <c r="K15" s="144">
        <v>3233777.62</v>
      </c>
      <c r="L15" s="144">
        <f>M15+Q15</f>
        <v>3169102.0599999996</v>
      </c>
      <c r="M15" s="144">
        <v>2587022.09</v>
      </c>
      <c r="N15" s="149">
        <v>80</v>
      </c>
      <c r="O15" s="144">
        <v>190832.46299999999</v>
      </c>
      <c r="P15" s="144">
        <v>391247.5086</v>
      </c>
      <c r="Q15" s="144">
        <v>582079.97</v>
      </c>
      <c r="R15" s="149">
        <v>18</v>
      </c>
      <c r="S15" s="144">
        <v>64675.56</v>
      </c>
      <c r="T15" s="202">
        <v>2</v>
      </c>
      <c r="U15" s="151">
        <f>K15</f>
        <v>3233777.62</v>
      </c>
      <c r="V15" s="154" t="s">
        <v>14</v>
      </c>
    </row>
    <row r="16" spans="1:25" ht="111" customHeight="1" thickBot="1" x14ac:dyDescent="0.4">
      <c r="A16" s="190"/>
      <c r="B16" s="192"/>
      <c r="C16" s="194"/>
      <c r="D16" s="168"/>
      <c r="E16" s="27" t="s">
        <v>43</v>
      </c>
      <c r="F16" s="28" t="s">
        <v>26</v>
      </c>
      <c r="G16" s="28" t="s">
        <v>57</v>
      </c>
      <c r="H16" s="152"/>
      <c r="I16" s="194"/>
      <c r="J16" s="148"/>
      <c r="K16" s="160"/>
      <c r="L16" s="160"/>
      <c r="M16" s="160"/>
      <c r="N16" s="166"/>
      <c r="O16" s="160"/>
      <c r="P16" s="160"/>
      <c r="Q16" s="160"/>
      <c r="R16" s="166"/>
      <c r="S16" s="160"/>
      <c r="T16" s="203"/>
      <c r="U16" s="152"/>
      <c r="V16" s="155"/>
      <c r="W16" s="68"/>
      <c r="Y16" s="68"/>
    </row>
    <row r="17" spans="1:25" ht="87" customHeight="1" x14ac:dyDescent="0.35">
      <c r="A17" s="214">
        <v>2</v>
      </c>
      <c r="B17" s="216" t="s">
        <v>40</v>
      </c>
      <c r="C17" s="218" t="s">
        <v>31</v>
      </c>
      <c r="D17" s="220" t="s">
        <v>46</v>
      </c>
      <c r="E17" s="52" t="s">
        <v>44</v>
      </c>
      <c r="F17" s="26" t="s">
        <v>23</v>
      </c>
      <c r="G17" s="20" t="s">
        <v>25</v>
      </c>
      <c r="H17" s="200" t="s">
        <v>65</v>
      </c>
      <c r="I17" s="218">
        <v>87.13</v>
      </c>
      <c r="J17" s="212" t="s">
        <v>67</v>
      </c>
      <c r="K17" s="156">
        <v>2816081.13</v>
      </c>
      <c r="L17" s="156">
        <f>M17+Q17</f>
        <v>2759759.5</v>
      </c>
      <c r="M17" s="156">
        <v>2252864.9</v>
      </c>
      <c r="N17" s="158">
        <v>80</v>
      </c>
      <c r="O17" s="156">
        <v>314347.18320000003</v>
      </c>
      <c r="P17" s="156">
        <v>192547.42019999999</v>
      </c>
      <c r="Q17" s="156">
        <v>506894.6</v>
      </c>
      <c r="R17" s="158">
        <v>18</v>
      </c>
      <c r="S17" s="156">
        <v>56321.63</v>
      </c>
      <c r="T17" s="161">
        <v>2</v>
      </c>
      <c r="U17" s="200">
        <f>K17</f>
        <v>2816081.13</v>
      </c>
      <c r="V17" s="195" t="s">
        <v>14</v>
      </c>
    </row>
    <row r="18" spans="1:25" ht="111.75" customHeight="1" thickBot="1" x14ac:dyDescent="0.4">
      <c r="A18" s="215"/>
      <c r="B18" s="217"/>
      <c r="C18" s="219"/>
      <c r="D18" s="221"/>
      <c r="E18" s="27" t="s">
        <v>45</v>
      </c>
      <c r="F18" s="28" t="s">
        <v>26</v>
      </c>
      <c r="G18" s="28" t="s">
        <v>24</v>
      </c>
      <c r="H18" s="201"/>
      <c r="I18" s="219"/>
      <c r="J18" s="213"/>
      <c r="K18" s="157"/>
      <c r="L18" s="157"/>
      <c r="M18" s="157"/>
      <c r="N18" s="159"/>
      <c r="O18" s="157"/>
      <c r="P18" s="157"/>
      <c r="Q18" s="157"/>
      <c r="R18" s="159"/>
      <c r="S18" s="157"/>
      <c r="T18" s="162"/>
      <c r="U18" s="201"/>
      <c r="V18" s="196"/>
    </row>
    <row r="19" spans="1:25" ht="78" customHeight="1" x14ac:dyDescent="0.35">
      <c r="A19" s="207">
        <v>3</v>
      </c>
      <c r="B19" s="191" t="s">
        <v>76</v>
      </c>
      <c r="C19" s="193" t="s">
        <v>31</v>
      </c>
      <c r="D19" s="193" t="s">
        <v>77</v>
      </c>
      <c r="E19" s="57" t="s">
        <v>52</v>
      </c>
      <c r="F19" s="58" t="s">
        <v>23</v>
      </c>
      <c r="G19" s="58" t="s">
        <v>24</v>
      </c>
      <c r="H19" s="144" t="s">
        <v>65</v>
      </c>
      <c r="I19" s="193">
        <v>85.13</v>
      </c>
      <c r="J19" s="147" t="s">
        <v>66</v>
      </c>
      <c r="K19" s="144">
        <v>3499630.11</v>
      </c>
      <c r="L19" s="144">
        <f>M19+Q19</f>
        <v>3429637.5</v>
      </c>
      <c r="M19" s="144">
        <v>2799704.08</v>
      </c>
      <c r="N19" s="149">
        <v>80</v>
      </c>
      <c r="O19" s="144">
        <v>134946</v>
      </c>
      <c r="P19" s="144">
        <v>494987.42</v>
      </c>
      <c r="Q19" s="144">
        <v>629933.41999999993</v>
      </c>
      <c r="R19" s="149">
        <v>18</v>
      </c>
      <c r="S19" s="144">
        <v>69992.61</v>
      </c>
      <c r="T19" s="149">
        <v>2</v>
      </c>
      <c r="U19" s="144">
        <f>3499630.11+49986.64</f>
        <v>3549616.75</v>
      </c>
      <c r="V19" s="163" t="s">
        <v>14</v>
      </c>
    </row>
    <row r="20" spans="1:25" ht="78" customHeight="1" x14ac:dyDescent="0.35">
      <c r="A20" s="208"/>
      <c r="B20" s="192"/>
      <c r="C20" s="194"/>
      <c r="D20" s="194"/>
      <c r="E20" s="53" t="s">
        <v>78</v>
      </c>
      <c r="F20" s="54" t="s">
        <v>26</v>
      </c>
      <c r="G20" s="54" t="s">
        <v>24</v>
      </c>
      <c r="H20" s="160"/>
      <c r="I20" s="194"/>
      <c r="J20" s="148"/>
      <c r="K20" s="160"/>
      <c r="L20" s="160"/>
      <c r="M20" s="160"/>
      <c r="N20" s="166"/>
      <c r="O20" s="160"/>
      <c r="P20" s="160"/>
      <c r="Q20" s="160"/>
      <c r="R20" s="166"/>
      <c r="S20" s="160"/>
      <c r="T20" s="166"/>
      <c r="U20" s="160"/>
      <c r="V20" s="164"/>
    </row>
    <row r="21" spans="1:25" ht="78" customHeight="1" x14ac:dyDescent="0.35">
      <c r="A21" s="208"/>
      <c r="B21" s="192"/>
      <c r="C21" s="194"/>
      <c r="D21" s="194"/>
      <c r="E21" s="53" t="s">
        <v>79</v>
      </c>
      <c r="F21" s="54" t="s">
        <v>58</v>
      </c>
      <c r="G21" s="54" t="s">
        <v>24</v>
      </c>
      <c r="H21" s="160"/>
      <c r="I21" s="194"/>
      <c r="J21" s="148"/>
      <c r="K21" s="160"/>
      <c r="L21" s="160"/>
      <c r="M21" s="160"/>
      <c r="N21" s="166"/>
      <c r="O21" s="160"/>
      <c r="P21" s="160"/>
      <c r="Q21" s="160"/>
      <c r="R21" s="166"/>
      <c r="S21" s="160"/>
      <c r="T21" s="166"/>
      <c r="U21" s="160"/>
      <c r="V21" s="164"/>
    </row>
    <row r="22" spans="1:25" ht="78" customHeight="1" thickBot="1" x14ac:dyDescent="0.4">
      <c r="A22" s="209"/>
      <c r="B22" s="210"/>
      <c r="C22" s="211"/>
      <c r="D22" s="211"/>
      <c r="E22" s="55" t="s">
        <v>80</v>
      </c>
      <c r="F22" s="82" t="s">
        <v>59</v>
      </c>
      <c r="G22" s="56" t="s">
        <v>81</v>
      </c>
      <c r="H22" s="145"/>
      <c r="I22" s="211"/>
      <c r="J22" s="153"/>
      <c r="K22" s="145"/>
      <c r="L22" s="145"/>
      <c r="M22" s="145"/>
      <c r="N22" s="150"/>
      <c r="O22" s="145"/>
      <c r="P22" s="145"/>
      <c r="Q22" s="145"/>
      <c r="R22" s="150"/>
      <c r="S22" s="145"/>
      <c r="T22" s="150"/>
      <c r="U22" s="145"/>
      <c r="V22" s="165"/>
      <c r="Y22" s="68">
        <f>Z37+Z38</f>
        <v>0</v>
      </c>
    </row>
    <row r="23" spans="1:25" s="76" customFormat="1" ht="78" customHeight="1" x14ac:dyDescent="0.45">
      <c r="A23" s="207">
        <v>4</v>
      </c>
      <c r="B23" s="193" t="s">
        <v>82</v>
      </c>
      <c r="C23" s="193" t="s">
        <v>31</v>
      </c>
      <c r="D23" s="193" t="s">
        <v>83</v>
      </c>
      <c r="E23" s="63" t="s">
        <v>84</v>
      </c>
      <c r="F23" s="64" t="s">
        <v>23</v>
      </c>
      <c r="G23" s="63" t="s">
        <v>62</v>
      </c>
      <c r="H23" s="144" t="s">
        <v>65</v>
      </c>
      <c r="I23" s="193">
        <v>82.5</v>
      </c>
      <c r="J23" s="147" t="s">
        <v>67</v>
      </c>
      <c r="K23" s="144">
        <v>3340274.04</v>
      </c>
      <c r="L23" s="144">
        <f>M23+Q23</f>
        <v>3273468.56</v>
      </c>
      <c r="M23" s="144">
        <v>2672219.23</v>
      </c>
      <c r="N23" s="149">
        <v>80</v>
      </c>
      <c r="O23" s="144">
        <v>98361.19</v>
      </c>
      <c r="P23" s="144">
        <v>502888.14</v>
      </c>
      <c r="Q23" s="144">
        <f>O23+P23</f>
        <v>601249.33000000007</v>
      </c>
      <c r="R23" s="149">
        <v>18</v>
      </c>
      <c r="S23" s="144">
        <v>66805.48</v>
      </c>
      <c r="T23" s="149">
        <v>2</v>
      </c>
      <c r="U23" s="144">
        <v>3340274.04</v>
      </c>
      <c r="V23" s="146" t="s">
        <v>14</v>
      </c>
      <c r="W23" s="75"/>
      <c r="Y23" s="75"/>
    </row>
    <row r="24" spans="1:25" s="76" customFormat="1" ht="99" customHeight="1" thickBot="1" x14ac:dyDescent="0.5">
      <c r="A24" s="208"/>
      <c r="B24" s="194"/>
      <c r="C24" s="194"/>
      <c r="D24" s="194"/>
      <c r="E24" s="53" t="s">
        <v>85</v>
      </c>
      <c r="F24" s="54" t="s">
        <v>26</v>
      </c>
      <c r="G24" s="54" t="s">
        <v>86</v>
      </c>
      <c r="H24" s="160"/>
      <c r="I24" s="194"/>
      <c r="J24" s="148"/>
      <c r="K24" s="160"/>
      <c r="L24" s="160"/>
      <c r="M24" s="160"/>
      <c r="N24" s="166"/>
      <c r="O24" s="160"/>
      <c r="P24" s="160"/>
      <c r="Q24" s="160"/>
      <c r="R24" s="166"/>
      <c r="S24" s="160"/>
      <c r="T24" s="166"/>
      <c r="U24" s="160"/>
      <c r="V24" s="222"/>
    </row>
    <row r="25" spans="1:25" s="72" customFormat="1" ht="78" customHeight="1" x14ac:dyDescent="0.35">
      <c r="A25" s="207">
        <v>5</v>
      </c>
      <c r="B25" s="193" t="s">
        <v>87</v>
      </c>
      <c r="C25" s="193" t="s">
        <v>31</v>
      </c>
      <c r="D25" s="193" t="s">
        <v>88</v>
      </c>
      <c r="E25" s="65" t="s">
        <v>89</v>
      </c>
      <c r="F25" s="64" t="s">
        <v>23</v>
      </c>
      <c r="G25" s="63" t="s">
        <v>62</v>
      </c>
      <c r="H25" s="144" t="s">
        <v>65</v>
      </c>
      <c r="I25" s="193">
        <v>81.88</v>
      </c>
      <c r="J25" s="147" t="s">
        <v>67</v>
      </c>
      <c r="K25" s="144">
        <v>362754.97</v>
      </c>
      <c r="L25" s="144">
        <f>M25+Q25</f>
        <v>355499.87</v>
      </c>
      <c r="M25" s="144">
        <v>290203.98</v>
      </c>
      <c r="N25" s="149">
        <v>80</v>
      </c>
      <c r="O25" s="144">
        <v>24741.09</v>
      </c>
      <c r="P25" s="144">
        <v>40554.800000000003</v>
      </c>
      <c r="Q25" s="144">
        <f>O25+P25</f>
        <v>65295.89</v>
      </c>
      <c r="R25" s="149">
        <v>18</v>
      </c>
      <c r="S25" s="144">
        <v>7255.1</v>
      </c>
      <c r="T25" s="149">
        <v>2</v>
      </c>
      <c r="U25" s="144">
        <v>362754.97</v>
      </c>
      <c r="V25" s="163" t="s">
        <v>14</v>
      </c>
    </row>
    <row r="26" spans="1:25" s="72" customFormat="1" ht="78" customHeight="1" x14ac:dyDescent="0.35">
      <c r="A26" s="208"/>
      <c r="B26" s="194"/>
      <c r="C26" s="194"/>
      <c r="D26" s="194"/>
      <c r="E26" s="69" t="s">
        <v>90</v>
      </c>
      <c r="F26" s="54" t="s">
        <v>26</v>
      </c>
      <c r="G26" s="54" t="s">
        <v>86</v>
      </c>
      <c r="H26" s="160"/>
      <c r="I26" s="194"/>
      <c r="J26" s="148"/>
      <c r="K26" s="160"/>
      <c r="L26" s="160"/>
      <c r="M26" s="160"/>
      <c r="N26" s="166"/>
      <c r="O26" s="160"/>
      <c r="P26" s="160"/>
      <c r="Q26" s="160"/>
      <c r="R26" s="166"/>
      <c r="S26" s="160"/>
      <c r="T26" s="166"/>
      <c r="U26" s="160"/>
      <c r="V26" s="164"/>
    </row>
    <row r="27" spans="1:25" s="72" customFormat="1" ht="78" customHeight="1" thickBot="1" x14ac:dyDescent="0.4">
      <c r="A27" s="209"/>
      <c r="B27" s="211"/>
      <c r="C27" s="211"/>
      <c r="D27" s="211"/>
      <c r="E27" s="53" t="s">
        <v>91</v>
      </c>
      <c r="F27" s="54" t="s">
        <v>58</v>
      </c>
      <c r="G27" s="54" t="s">
        <v>86</v>
      </c>
      <c r="H27" s="145"/>
      <c r="I27" s="211"/>
      <c r="J27" s="153"/>
      <c r="K27" s="145"/>
      <c r="L27" s="145"/>
      <c r="M27" s="145"/>
      <c r="N27" s="150"/>
      <c r="O27" s="145"/>
      <c r="P27" s="145"/>
      <c r="Q27" s="145"/>
      <c r="R27" s="150"/>
      <c r="S27" s="145"/>
      <c r="T27" s="150"/>
      <c r="U27" s="145"/>
      <c r="V27" s="165"/>
    </row>
    <row r="28" spans="1:25" ht="78" customHeight="1" x14ac:dyDescent="0.35">
      <c r="A28" s="207">
        <v>6</v>
      </c>
      <c r="B28" s="191" t="s">
        <v>92</v>
      </c>
      <c r="C28" s="193" t="s">
        <v>31</v>
      </c>
      <c r="D28" s="193" t="s">
        <v>93</v>
      </c>
      <c r="E28" s="59" t="s">
        <v>94</v>
      </c>
      <c r="F28" s="64" t="s">
        <v>23</v>
      </c>
      <c r="G28" s="64" t="s">
        <v>24</v>
      </c>
      <c r="H28" s="144" t="s">
        <v>65</v>
      </c>
      <c r="I28" s="193">
        <v>80.75</v>
      </c>
      <c r="J28" s="147" t="s">
        <v>66</v>
      </c>
      <c r="K28" s="144">
        <v>666024.35</v>
      </c>
      <c r="L28" s="144">
        <f>M28+Q28</f>
        <v>652703.86</v>
      </c>
      <c r="M28" s="144">
        <v>532819.48</v>
      </c>
      <c r="N28" s="149">
        <v>80</v>
      </c>
      <c r="O28" s="144">
        <v>43151.25</v>
      </c>
      <c r="P28" s="144">
        <v>76733.13</v>
      </c>
      <c r="Q28" s="144">
        <f>O28+P28</f>
        <v>119884.38</v>
      </c>
      <c r="R28" s="149">
        <v>18</v>
      </c>
      <c r="S28" s="144">
        <v>13320.49</v>
      </c>
      <c r="T28" s="149">
        <v>2</v>
      </c>
      <c r="U28" s="144">
        <v>666024.35</v>
      </c>
      <c r="V28" s="163" t="s">
        <v>14</v>
      </c>
    </row>
    <row r="29" spans="1:25" ht="78" customHeight="1" x14ac:dyDescent="0.35">
      <c r="A29" s="208"/>
      <c r="B29" s="192"/>
      <c r="C29" s="194"/>
      <c r="D29" s="194"/>
      <c r="E29" s="78" t="s">
        <v>95</v>
      </c>
      <c r="F29" s="54" t="s">
        <v>26</v>
      </c>
      <c r="G29" s="54" t="s">
        <v>25</v>
      </c>
      <c r="H29" s="160"/>
      <c r="I29" s="194"/>
      <c r="J29" s="148"/>
      <c r="K29" s="160"/>
      <c r="L29" s="160"/>
      <c r="M29" s="160"/>
      <c r="N29" s="166"/>
      <c r="O29" s="160"/>
      <c r="P29" s="160"/>
      <c r="Q29" s="160"/>
      <c r="R29" s="166"/>
      <c r="S29" s="160"/>
      <c r="T29" s="166"/>
      <c r="U29" s="160"/>
      <c r="V29" s="164"/>
    </row>
    <row r="30" spans="1:25" ht="78" customHeight="1" thickBot="1" x14ac:dyDescent="0.4">
      <c r="A30" s="208"/>
      <c r="B30" s="192"/>
      <c r="C30" s="194"/>
      <c r="D30" s="194"/>
      <c r="E30" s="60" t="s">
        <v>96</v>
      </c>
      <c r="F30" s="56" t="s">
        <v>58</v>
      </c>
      <c r="G30" s="62" t="s">
        <v>24</v>
      </c>
      <c r="H30" s="160"/>
      <c r="I30" s="194"/>
      <c r="J30" s="148"/>
      <c r="K30" s="160"/>
      <c r="L30" s="160"/>
      <c r="M30" s="160"/>
      <c r="N30" s="150"/>
      <c r="O30" s="160"/>
      <c r="P30" s="160"/>
      <c r="Q30" s="160"/>
      <c r="R30" s="150"/>
      <c r="S30" s="160"/>
      <c r="T30" s="150"/>
      <c r="U30" s="160"/>
      <c r="V30" s="164"/>
    </row>
    <row r="31" spans="1:25" ht="64.900000000000006" customHeight="1" x14ac:dyDescent="0.35">
      <c r="A31" s="207">
        <v>7</v>
      </c>
      <c r="B31" s="191" t="s">
        <v>97</v>
      </c>
      <c r="C31" s="193" t="s">
        <v>31</v>
      </c>
      <c r="D31" s="193" t="s">
        <v>101</v>
      </c>
      <c r="E31" s="63" t="s">
        <v>98</v>
      </c>
      <c r="F31" s="64" t="s">
        <v>23</v>
      </c>
      <c r="G31" s="61" t="s">
        <v>25</v>
      </c>
      <c r="H31" s="144" t="s">
        <v>65</v>
      </c>
      <c r="I31" s="193">
        <v>80.5</v>
      </c>
      <c r="J31" s="147" t="s">
        <v>66</v>
      </c>
      <c r="K31" s="144">
        <v>733294.6</v>
      </c>
      <c r="L31" s="144">
        <f>M31+Q31</f>
        <v>718628.71000000008</v>
      </c>
      <c r="M31" s="144">
        <v>586635.68000000005</v>
      </c>
      <c r="N31" s="149">
        <v>80</v>
      </c>
      <c r="O31" s="144">
        <v>49204.800000000003</v>
      </c>
      <c r="P31" s="144">
        <v>82788.23</v>
      </c>
      <c r="Q31" s="144">
        <f>O31+P31</f>
        <v>131993.03</v>
      </c>
      <c r="R31" s="149">
        <v>18</v>
      </c>
      <c r="S31" s="144">
        <v>14665.89</v>
      </c>
      <c r="T31" s="149">
        <v>2</v>
      </c>
      <c r="U31" s="144">
        <v>733294.6</v>
      </c>
      <c r="V31" s="163" t="s">
        <v>14</v>
      </c>
    </row>
    <row r="32" spans="1:25" ht="78" customHeight="1" x14ac:dyDescent="0.35">
      <c r="A32" s="208"/>
      <c r="B32" s="192"/>
      <c r="C32" s="194"/>
      <c r="D32" s="194"/>
      <c r="E32" s="53" t="s">
        <v>99</v>
      </c>
      <c r="F32" s="54" t="s">
        <v>26</v>
      </c>
      <c r="G32" s="54" t="s">
        <v>63</v>
      </c>
      <c r="H32" s="160"/>
      <c r="I32" s="194"/>
      <c r="J32" s="148"/>
      <c r="K32" s="160"/>
      <c r="L32" s="160"/>
      <c r="M32" s="160"/>
      <c r="N32" s="166"/>
      <c r="O32" s="160"/>
      <c r="P32" s="160"/>
      <c r="Q32" s="160"/>
      <c r="R32" s="166"/>
      <c r="S32" s="160"/>
      <c r="T32" s="166"/>
      <c r="U32" s="160"/>
      <c r="V32" s="164"/>
    </row>
    <row r="33" spans="1:27" ht="78" customHeight="1" thickBot="1" x14ac:dyDescent="0.4">
      <c r="A33" s="208"/>
      <c r="B33" s="192"/>
      <c r="C33" s="194"/>
      <c r="D33" s="194"/>
      <c r="E33" s="55" t="s">
        <v>100</v>
      </c>
      <c r="F33" s="56" t="s">
        <v>58</v>
      </c>
      <c r="G33" s="56" t="s">
        <v>63</v>
      </c>
      <c r="H33" s="160"/>
      <c r="I33" s="194"/>
      <c r="J33" s="148"/>
      <c r="K33" s="160"/>
      <c r="L33" s="160"/>
      <c r="M33" s="160"/>
      <c r="N33" s="150"/>
      <c r="O33" s="160"/>
      <c r="P33" s="160"/>
      <c r="Q33" s="160"/>
      <c r="R33" s="150"/>
      <c r="S33" s="160"/>
      <c r="T33" s="150"/>
      <c r="U33" s="160"/>
      <c r="V33" s="164"/>
    </row>
    <row r="34" spans="1:27" ht="87" customHeight="1" x14ac:dyDescent="0.35">
      <c r="A34" s="207">
        <v>8</v>
      </c>
      <c r="B34" s="191" t="s">
        <v>102</v>
      </c>
      <c r="C34" s="193" t="s">
        <v>31</v>
      </c>
      <c r="D34" s="218" t="s">
        <v>103</v>
      </c>
      <c r="E34" s="63" t="s">
        <v>104</v>
      </c>
      <c r="F34" s="64" t="s">
        <v>23</v>
      </c>
      <c r="G34" s="61" t="s">
        <v>25</v>
      </c>
      <c r="H34" s="144" t="s">
        <v>65</v>
      </c>
      <c r="I34" s="193">
        <v>78.38</v>
      </c>
      <c r="J34" s="147" t="s">
        <v>67</v>
      </c>
      <c r="K34" s="144">
        <v>3492196.65</v>
      </c>
      <c r="L34" s="144">
        <f>M34+Q34</f>
        <v>3422352.7199999997</v>
      </c>
      <c r="M34" s="144">
        <v>2793757.32</v>
      </c>
      <c r="N34" s="149">
        <v>80</v>
      </c>
      <c r="O34" s="144">
        <v>315000</v>
      </c>
      <c r="P34" s="144">
        <v>313595.40000000002</v>
      </c>
      <c r="Q34" s="144">
        <f>O34+P34</f>
        <v>628595.4</v>
      </c>
      <c r="R34" s="149">
        <v>18</v>
      </c>
      <c r="S34" s="144">
        <v>69843.929999999993</v>
      </c>
      <c r="T34" s="149">
        <v>2</v>
      </c>
      <c r="U34" s="144">
        <v>3492196.65</v>
      </c>
      <c r="V34" s="146" t="s">
        <v>14</v>
      </c>
      <c r="Z34" s="68"/>
    </row>
    <row r="35" spans="1:27" ht="87" customHeight="1" thickBot="1" x14ac:dyDescent="0.5">
      <c r="A35" s="208"/>
      <c r="B35" s="192"/>
      <c r="C35" s="194"/>
      <c r="D35" s="223"/>
      <c r="E35" s="53" t="s">
        <v>105</v>
      </c>
      <c r="F35" s="54" t="s">
        <v>26</v>
      </c>
      <c r="G35" s="56" t="s">
        <v>24</v>
      </c>
      <c r="H35" s="160"/>
      <c r="I35" s="211"/>
      <c r="J35" s="148"/>
      <c r="K35" s="160"/>
      <c r="L35" s="160"/>
      <c r="M35" s="160"/>
      <c r="N35" s="166"/>
      <c r="O35" s="160"/>
      <c r="P35" s="160"/>
      <c r="Q35" s="160"/>
      <c r="R35" s="166"/>
      <c r="S35" s="160"/>
      <c r="T35" s="166"/>
      <c r="U35" s="160"/>
      <c r="V35" s="222"/>
      <c r="W35" s="76"/>
      <c r="X35" s="76"/>
      <c r="Y35" s="75"/>
      <c r="Z35" s="76"/>
      <c r="AA35" s="76"/>
    </row>
    <row r="36" spans="1:27" ht="87" customHeight="1" x14ac:dyDescent="0.35">
      <c r="A36" s="207">
        <v>9</v>
      </c>
      <c r="B36" s="191" t="s">
        <v>106</v>
      </c>
      <c r="C36" s="193" t="s">
        <v>31</v>
      </c>
      <c r="D36" s="193" t="s">
        <v>107</v>
      </c>
      <c r="E36" s="66" t="s">
        <v>108</v>
      </c>
      <c r="F36" s="64" t="s">
        <v>23</v>
      </c>
      <c r="G36" s="79" t="s">
        <v>86</v>
      </c>
      <c r="H36" s="144" t="s">
        <v>65</v>
      </c>
      <c r="I36" s="193">
        <v>76.25</v>
      </c>
      <c r="J36" s="147" t="s">
        <v>67</v>
      </c>
      <c r="K36" s="144">
        <v>3302627.03</v>
      </c>
      <c r="L36" s="144">
        <f>M36+Q36</f>
        <v>3236574.49</v>
      </c>
      <c r="M36" s="144">
        <v>2642101.62</v>
      </c>
      <c r="N36" s="149">
        <v>80</v>
      </c>
      <c r="O36" s="144">
        <v>228088.87</v>
      </c>
      <c r="P36" s="144">
        <v>366384</v>
      </c>
      <c r="Q36" s="144">
        <f>O36+P36</f>
        <v>594472.87</v>
      </c>
      <c r="R36" s="149">
        <v>18</v>
      </c>
      <c r="S36" s="144">
        <v>66052.539999999994</v>
      </c>
      <c r="T36" s="149">
        <v>2</v>
      </c>
      <c r="U36" s="144">
        <v>3302627.03</v>
      </c>
      <c r="V36" s="146" t="s">
        <v>14</v>
      </c>
      <c r="W36" s="72"/>
      <c r="X36" s="72"/>
      <c r="Y36" s="70"/>
      <c r="Z36" s="81"/>
      <c r="AA36" s="73"/>
    </row>
    <row r="37" spans="1:27" ht="87" customHeight="1" thickBot="1" x14ac:dyDescent="0.4">
      <c r="A37" s="208"/>
      <c r="B37" s="192"/>
      <c r="C37" s="194"/>
      <c r="D37" s="194"/>
      <c r="E37" s="67" t="s">
        <v>84</v>
      </c>
      <c r="F37" s="54" t="s">
        <v>26</v>
      </c>
      <c r="G37" s="56" t="s">
        <v>62</v>
      </c>
      <c r="H37" s="160"/>
      <c r="I37" s="194"/>
      <c r="J37" s="148"/>
      <c r="K37" s="160"/>
      <c r="L37" s="160"/>
      <c r="M37" s="160"/>
      <c r="N37" s="166"/>
      <c r="O37" s="160"/>
      <c r="P37" s="160"/>
      <c r="Q37" s="160"/>
      <c r="R37" s="166"/>
      <c r="S37" s="160"/>
      <c r="T37" s="166"/>
      <c r="U37" s="160"/>
      <c r="V37" s="222"/>
      <c r="W37" s="72"/>
      <c r="X37" s="72"/>
      <c r="Y37" s="70"/>
      <c r="Z37" s="81"/>
      <c r="AA37" s="73"/>
    </row>
    <row r="38" spans="1:27" ht="91.5" customHeight="1" x14ac:dyDescent="0.35">
      <c r="A38" s="207">
        <v>10</v>
      </c>
      <c r="B38" s="191" t="s">
        <v>113</v>
      </c>
      <c r="C38" s="193" t="s">
        <v>31</v>
      </c>
      <c r="D38" s="193" t="s">
        <v>112</v>
      </c>
      <c r="E38" s="77" t="s">
        <v>110</v>
      </c>
      <c r="F38" s="64" t="s">
        <v>23</v>
      </c>
      <c r="G38" s="61" t="s">
        <v>25</v>
      </c>
      <c r="H38" s="144" t="s">
        <v>65</v>
      </c>
      <c r="I38" s="169">
        <v>66.5</v>
      </c>
      <c r="J38" s="147" t="s">
        <v>67</v>
      </c>
      <c r="K38" s="144">
        <v>3262618.48</v>
      </c>
      <c r="L38" s="144">
        <f>M38+Q38</f>
        <v>3197366.1140000001</v>
      </c>
      <c r="M38" s="144">
        <v>2610094.784</v>
      </c>
      <c r="N38" s="149">
        <v>80</v>
      </c>
      <c r="O38" s="144">
        <v>339995.04</v>
      </c>
      <c r="P38" s="144">
        <v>247276.29</v>
      </c>
      <c r="Q38" s="144">
        <f>O38+P38</f>
        <v>587271.32999999996</v>
      </c>
      <c r="R38" s="149">
        <v>18</v>
      </c>
      <c r="S38" s="144">
        <v>65252.37</v>
      </c>
      <c r="T38" s="149">
        <v>2</v>
      </c>
      <c r="U38" s="144">
        <v>3262618.48</v>
      </c>
      <c r="V38" s="146" t="s">
        <v>14</v>
      </c>
      <c r="W38" s="72"/>
      <c r="X38" s="72"/>
      <c r="Y38" s="70"/>
      <c r="Z38" s="70"/>
      <c r="AA38" s="73"/>
    </row>
    <row r="39" spans="1:27" ht="91.5" customHeight="1" thickBot="1" x14ac:dyDescent="0.4">
      <c r="A39" s="208"/>
      <c r="B39" s="192"/>
      <c r="C39" s="194"/>
      <c r="D39" s="194"/>
      <c r="E39" s="294" t="s">
        <v>111</v>
      </c>
      <c r="F39" s="106" t="s">
        <v>26</v>
      </c>
      <c r="G39" s="106" t="s">
        <v>109</v>
      </c>
      <c r="H39" s="160"/>
      <c r="I39" s="170"/>
      <c r="J39" s="148"/>
      <c r="K39" s="160"/>
      <c r="L39" s="160"/>
      <c r="M39" s="160"/>
      <c r="N39" s="166"/>
      <c r="O39" s="160"/>
      <c r="P39" s="160"/>
      <c r="Q39" s="160"/>
      <c r="R39" s="166"/>
      <c r="S39" s="160"/>
      <c r="T39" s="166"/>
      <c r="U39" s="160"/>
      <c r="V39" s="222"/>
      <c r="Y39" s="74"/>
      <c r="Z39" s="74"/>
      <c r="AA39" s="74"/>
    </row>
    <row r="40" spans="1:27" ht="91.5" customHeight="1" x14ac:dyDescent="0.35">
      <c r="A40" s="207">
        <v>11</v>
      </c>
      <c r="B40" s="191" t="s">
        <v>278</v>
      </c>
      <c r="C40" s="193" t="s">
        <v>31</v>
      </c>
      <c r="D40" s="193" t="s">
        <v>279</v>
      </c>
      <c r="E40" s="66" t="s">
        <v>176</v>
      </c>
      <c r="F40" s="105" t="s">
        <v>23</v>
      </c>
      <c r="G40" s="105" t="s">
        <v>129</v>
      </c>
      <c r="H40" s="144" t="s">
        <v>65</v>
      </c>
      <c r="I40" s="193">
        <v>66.25</v>
      </c>
      <c r="J40" s="147" t="s">
        <v>67</v>
      </c>
      <c r="K40" s="144">
        <v>2533544.66</v>
      </c>
      <c r="L40" s="144">
        <f>M40+Q40</f>
        <v>2482873.77</v>
      </c>
      <c r="M40" s="144">
        <v>2026835.73</v>
      </c>
      <c r="N40" s="149">
        <v>80</v>
      </c>
      <c r="O40" s="144">
        <f>603669.66*18%</f>
        <v>108660.53879999999</v>
      </c>
      <c r="P40" s="144">
        <f>(1919375+10500)*18%</f>
        <v>347377.5</v>
      </c>
      <c r="Q40" s="144">
        <v>456038.04</v>
      </c>
      <c r="R40" s="149">
        <v>18</v>
      </c>
      <c r="S40" s="144">
        <v>50670.89</v>
      </c>
      <c r="T40" s="149">
        <v>2</v>
      </c>
      <c r="U40" s="144">
        <f>K40</f>
        <v>2533544.66</v>
      </c>
      <c r="V40" s="163" t="s">
        <v>14</v>
      </c>
      <c r="Y40" s="74"/>
      <c r="Z40" s="74"/>
      <c r="AA40" s="74"/>
    </row>
    <row r="41" spans="1:27" ht="91.5" customHeight="1" x14ac:dyDescent="0.35">
      <c r="A41" s="208"/>
      <c r="B41" s="192"/>
      <c r="C41" s="194"/>
      <c r="D41" s="194"/>
      <c r="E41" s="78" t="s">
        <v>177</v>
      </c>
      <c r="F41" s="54" t="s">
        <v>26</v>
      </c>
      <c r="G41" s="54" t="s">
        <v>179</v>
      </c>
      <c r="H41" s="160"/>
      <c r="I41" s="194"/>
      <c r="J41" s="148"/>
      <c r="K41" s="160"/>
      <c r="L41" s="160"/>
      <c r="M41" s="160"/>
      <c r="N41" s="166"/>
      <c r="O41" s="160"/>
      <c r="P41" s="160"/>
      <c r="Q41" s="160"/>
      <c r="R41" s="166"/>
      <c r="S41" s="160"/>
      <c r="T41" s="166"/>
      <c r="U41" s="160"/>
      <c r="V41" s="164"/>
      <c r="Y41" s="74"/>
      <c r="Z41" s="74"/>
      <c r="AA41" s="74"/>
    </row>
    <row r="42" spans="1:27" ht="91.5" customHeight="1" thickBot="1" x14ac:dyDescent="0.4">
      <c r="A42" s="209"/>
      <c r="B42" s="210"/>
      <c r="C42" s="211"/>
      <c r="D42" s="211"/>
      <c r="E42" s="67" t="s">
        <v>178</v>
      </c>
      <c r="F42" s="56" t="s">
        <v>58</v>
      </c>
      <c r="G42" s="56" t="s">
        <v>129</v>
      </c>
      <c r="H42" s="145"/>
      <c r="I42" s="211"/>
      <c r="J42" s="153"/>
      <c r="K42" s="145"/>
      <c r="L42" s="145"/>
      <c r="M42" s="145"/>
      <c r="N42" s="150"/>
      <c r="O42" s="145"/>
      <c r="P42" s="145"/>
      <c r="Q42" s="145"/>
      <c r="R42" s="150"/>
      <c r="S42" s="145"/>
      <c r="T42" s="150"/>
      <c r="U42" s="145"/>
      <c r="V42" s="165"/>
      <c r="Y42" s="74"/>
      <c r="Z42" s="74"/>
      <c r="AA42" s="74"/>
    </row>
    <row r="43" spans="1:27" ht="36.75" customHeight="1" thickBot="1" x14ac:dyDescent="0.4">
      <c r="A43" s="295" t="s">
        <v>74</v>
      </c>
      <c r="B43" s="296"/>
      <c r="C43" s="296"/>
      <c r="D43" s="296"/>
      <c r="E43" s="296"/>
      <c r="F43" s="296"/>
      <c r="G43" s="296"/>
      <c r="H43" s="296"/>
      <c r="I43" s="296"/>
      <c r="J43" s="297"/>
      <c r="K43" s="298">
        <f>SUM(K15:K42)</f>
        <v>27242823.640000001</v>
      </c>
      <c r="L43" s="298">
        <f>SUM(L15:L42)</f>
        <v>26697967.153999995</v>
      </c>
      <c r="M43" s="298">
        <f>SUM(M15:M42)</f>
        <v>21794258.894000005</v>
      </c>
      <c r="N43" s="299">
        <v>80</v>
      </c>
      <c r="O43" s="298">
        <f>SUM(O15:O42)</f>
        <v>1847328.425</v>
      </c>
      <c r="P43" s="298">
        <f>SUM(P15:P42)</f>
        <v>3056379.8388</v>
      </c>
      <c r="Q43" s="298">
        <f>SUM(Q15:Q42)</f>
        <v>4903708.26</v>
      </c>
      <c r="R43" s="299">
        <v>18</v>
      </c>
      <c r="S43" s="298">
        <f>SUM(S15:S42)</f>
        <v>544856.48999999987</v>
      </c>
      <c r="T43" s="299">
        <v>2</v>
      </c>
      <c r="U43" s="298">
        <f>SUM(U15:U42)</f>
        <v>27292810.280000001</v>
      </c>
      <c r="V43" s="300" t="s">
        <v>71</v>
      </c>
      <c r="W43" s="68"/>
      <c r="Z43" s="68"/>
      <c r="AA43" s="71"/>
    </row>
    <row r="44" spans="1:27" ht="36.75" customHeight="1" thickBot="1" x14ac:dyDescent="0.4">
      <c r="A44" s="186" t="s">
        <v>75</v>
      </c>
      <c r="B44" s="187"/>
      <c r="C44" s="187"/>
      <c r="D44" s="187"/>
      <c r="E44" s="187"/>
      <c r="F44" s="187"/>
      <c r="G44" s="187"/>
      <c r="H44" s="187"/>
      <c r="I44" s="187"/>
      <c r="J44" s="188"/>
      <c r="K44" s="51">
        <f>K43+K12</f>
        <v>51573502.900000006</v>
      </c>
      <c r="L44" s="51">
        <f t="shared" ref="L44:Q44" si="1">L43+L12</f>
        <v>50542032.823999994</v>
      </c>
      <c r="M44" s="51">
        <f>M43+M12</f>
        <v>41258802.294</v>
      </c>
      <c r="N44" s="83">
        <v>80</v>
      </c>
      <c r="O44" s="51">
        <f>O43+O12</f>
        <v>3567329</v>
      </c>
      <c r="P44" s="51">
        <f>P43+P12</f>
        <v>5715901.5287999995</v>
      </c>
      <c r="Q44" s="51">
        <f t="shared" si="1"/>
        <v>9283230.5299999993</v>
      </c>
      <c r="R44" s="49">
        <v>18</v>
      </c>
      <c r="S44" s="48">
        <f>S43+S12</f>
        <v>1031470.0799999998</v>
      </c>
      <c r="T44" s="49">
        <v>2</v>
      </c>
      <c r="U44" s="48">
        <f>U43+U12</f>
        <v>51623489.540000007</v>
      </c>
      <c r="V44" s="50" t="s">
        <v>71</v>
      </c>
      <c r="Y44" s="68"/>
    </row>
    <row r="45" spans="1:27" x14ac:dyDescent="0.35">
      <c r="Y45" s="68"/>
    </row>
    <row r="46" spans="1:27" ht="28.5" x14ac:dyDescent="0.45">
      <c r="Y46" s="80"/>
      <c r="Z46" s="68"/>
      <c r="AA46" s="68"/>
    </row>
  </sheetData>
  <mergeCells count="249">
    <mergeCell ref="V40:V42"/>
    <mergeCell ref="M40:M42"/>
    <mergeCell ref="N40:N42"/>
    <mergeCell ref="O40:O42"/>
    <mergeCell ref="P40:P42"/>
    <mergeCell ref="Q40:Q42"/>
    <mergeCell ref="R40:R42"/>
    <mergeCell ref="S40:S42"/>
    <mergeCell ref="T40:T42"/>
    <mergeCell ref="U40:U42"/>
    <mergeCell ref="A40:A42"/>
    <mergeCell ref="B40:B42"/>
    <mergeCell ref="C40:C42"/>
    <mergeCell ref="D40:D42"/>
    <mergeCell ref="H40:H42"/>
    <mergeCell ref="I40:I42"/>
    <mergeCell ref="J40:J42"/>
    <mergeCell ref="K40:K42"/>
    <mergeCell ref="L40:L42"/>
    <mergeCell ref="V34:V35"/>
    <mergeCell ref="P34:P35"/>
    <mergeCell ref="Q34:Q35"/>
    <mergeCell ref="R34:R35"/>
    <mergeCell ref="S34:S35"/>
    <mergeCell ref="T34:T35"/>
    <mergeCell ref="S31:S33"/>
    <mergeCell ref="T31:T33"/>
    <mergeCell ref="U31:U33"/>
    <mergeCell ref="V31:V33"/>
    <mergeCell ref="P31:P33"/>
    <mergeCell ref="Q31:Q33"/>
    <mergeCell ref="R31:R33"/>
    <mergeCell ref="C34:C35"/>
    <mergeCell ref="D34:D35"/>
    <mergeCell ref="H34:H35"/>
    <mergeCell ref="I34:I35"/>
    <mergeCell ref="J34:J35"/>
    <mergeCell ref="K34:K35"/>
    <mergeCell ref="L34:L35"/>
    <mergeCell ref="L28:L30"/>
    <mergeCell ref="U34:U35"/>
    <mergeCell ref="M34:M35"/>
    <mergeCell ref="N34:N35"/>
    <mergeCell ref="O34:O35"/>
    <mergeCell ref="N31:N33"/>
    <mergeCell ref="O31:O33"/>
    <mergeCell ref="R28:R30"/>
    <mergeCell ref="S28:S30"/>
    <mergeCell ref="T28:T30"/>
    <mergeCell ref="U28:U30"/>
    <mergeCell ref="V28:V30"/>
    <mergeCell ref="U25:U27"/>
    <mergeCell ref="V25:V27"/>
    <mergeCell ref="A28:A30"/>
    <mergeCell ref="B28:B30"/>
    <mergeCell ref="C28:C30"/>
    <mergeCell ref="D28:D30"/>
    <mergeCell ref="H28:H30"/>
    <mergeCell ref="I28:I30"/>
    <mergeCell ref="J28:J30"/>
    <mergeCell ref="K28:K30"/>
    <mergeCell ref="M28:M30"/>
    <mergeCell ref="N28:N30"/>
    <mergeCell ref="O28:O30"/>
    <mergeCell ref="P28:P30"/>
    <mergeCell ref="Q28:Q30"/>
    <mergeCell ref="P25:P27"/>
    <mergeCell ref="Q25:Q27"/>
    <mergeCell ref="R25:R27"/>
    <mergeCell ref="S25:S27"/>
    <mergeCell ref="T25:T27"/>
    <mergeCell ref="S36:S37"/>
    <mergeCell ref="T36:T37"/>
    <mergeCell ref="U36:U37"/>
    <mergeCell ref="V36:V37"/>
    <mergeCell ref="A25:A27"/>
    <mergeCell ref="B25:B27"/>
    <mergeCell ref="C25:C27"/>
    <mergeCell ref="D25:D27"/>
    <mergeCell ref="H25:H27"/>
    <mergeCell ref="I25:I27"/>
    <mergeCell ref="J25:J27"/>
    <mergeCell ref="K25:K27"/>
    <mergeCell ref="L25:L27"/>
    <mergeCell ref="M25:M27"/>
    <mergeCell ref="N25:N27"/>
    <mergeCell ref="O25:O27"/>
    <mergeCell ref="N36:N37"/>
    <mergeCell ref="O36:O37"/>
    <mergeCell ref="P36:P37"/>
    <mergeCell ref="Q36:Q37"/>
    <mergeCell ref="R36:R37"/>
    <mergeCell ref="I36:I37"/>
    <mergeCell ref="J36:J37"/>
    <mergeCell ref="K36:K37"/>
    <mergeCell ref="H23:H24"/>
    <mergeCell ref="I23:I24"/>
    <mergeCell ref="J23:J24"/>
    <mergeCell ref="K23:K24"/>
    <mergeCell ref="L23:L24"/>
    <mergeCell ref="L36:L37"/>
    <mergeCell ref="M36:M37"/>
    <mergeCell ref="A36:A37"/>
    <mergeCell ref="B36:B37"/>
    <mergeCell ref="C36:C37"/>
    <mergeCell ref="D36:D37"/>
    <mergeCell ref="H36:H37"/>
    <mergeCell ref="I31:I33"/>
    <mergeCell ref="J31:J33"/>
    <mergeCell ref="K31:K33"/>
    <mergeCell ref="L31:L33"/>
    <mergeCell ref="M31:M33"/>
    <mergeCell ref="A31:A33"/>
    <mergeCell ref="B31:B33"/>
    <mergeCell ref="C31:C33"/>
    <mergeCell ref="D31:D33"/>
    <mergeCell ref="H31:H33"/>
    <mergeCell ref="A34:A35"/>
    <mergeCell ref="B34:B35"/>
    <mergeCell ref="T19:T22"/>
    <mergeCell ref="U19:U22"/>
    <mergeCell ref="T23:T24"/>
    <mergeCell ref="U23:U24"/>
    <mergeCell ref="V23:V24"/>
    <mergeCell ref="M23:M24"/>
    <mergeCell ref="N23:N24"/>
    <mergeCell ref="O23:O24"/>
    <mergeCell ref="P23:P24"/>
    <mergeCell ref="Q23:Q24"/>
    <mergeCell ref="R23:R24"/>
    <mergeCell ref="S23:S24"/>
    <mergeCell ref="A19:A22"/>
    <mergeCell ref="B19:B22"/>
    <mergeCell ref="C19:C22"/>
    <mergeCell ref="D19:D22"/>
    <mergeCell ref="H19:H22"/>
    <mergeCell ref="I19:I22"/>
    <mergeCell ref="J19:J22"/>
    <mergeCell ref="K19:K22"/>
    <mergeCell ref="L19:L22"/>
    <mergeCell ref="A17:A18"/>
    <mergeCell ref="B17:B18"/>
    <mergeCell ref="C17:C18"/>
    <mergeCell ref="D17:D18"/>
    <mergeCell ref="H17:H18"/>
    <mergeCell ref="I17:I18"/>
    <mergeCell ref="H15:H16"/>
    <mergeCell ref="I15:I16"/>
    <mergeCell ref="A15:A16"/>
    <mergeCell ref="B15:B16"/>
    <mergeCell ref="C15:C16"/>
    <mergeCell ref="D15:D16"/>
    <mergeCell ref="A43:J43"/>
    <mergeCell ref="M17:M18"/>
    <mergeCell ref="N17:N18"/>
    <mergeCell ref="O17:O18"/>
    <mergeCell ref="P17:P18"/>
    <mergeCell ref="M38:M39"/>
    <mergeCell ref="N38:N39"/>
    <mergeCell ref="O38:O39"/>
    <mergeCell ref="M19:M22"/>
    <mergeCell ref="N19:N22"/>
    <mergeCell ref="O19:O22"/>
    <mergeCell ref="P19:P22"/>
    <mergeCell ref="A23:A24"/>
    <mergeCell ref="B23:B24"/>
    <mergeCell ref="C23:C24"/>
    <mergeCell ref="D23:D24"/>
    <mergeCell ref="A38:A39"/>
    <mergeCell ref="B38:B39"/>
    <mergeCell ref="C38:C39"/>
    <mergeCell ref="D38:D39"/>
    <mergeCell ref="H38:H39"/>
    <mergeCell ref="I38:I39"/>
    <mergeCell ref="J17:J18"/>
    <mergeCell ref="K17:K18"/>
    <mergeCell ref="A44:J44"/>
    <mergeCell ref="A6:A11"/>
    <mergeCell ref="B6:B11"/>
    <mergeCell ref="C6:C11"/>
    <mergeCell ref="V17:V18"/>
    <mergeCell ref="A12:J12"/>
    <mergeCell ref="A14:V14"/>
    <mergeCell ref="U17:U18"/>
    <mergeCell ref="M15:M16"/>
    <mergeCell ref="N15:N16"/>
    <mergeCell ref="O15:O16"/>
    <mergeCell ref="P15:P16"/>
    <mergeCell ref="Q15:Q16"/>
    <mergeCell ref="R15:R16"/>
    <mergeCell ref="S15:S16"/>
    <mergeCell ref="T15:T16"/>
    <mergeCell ref="V6:V11"/>
    <mergeCell ref="A13:V13"/>
    <mergeCell ref="M6:M11"/>
    <mergeCell ref="N6:N11"/>
    <mergeCell ref="O6:O11"/>
    <mergeCell ref="P6:P11"/>
    <mergeCell ref="Q6:Q11"/>
    <mergeCell ref="R6:R11"/>
    <mergeCell ref="A2:V2"/>
    <mergeCell ref="U3:U4"/>
    <mergeCell ref="U5:V5"/>
    <mergeCell ref="K3:T3"/>
    <mergeCell ref="V3:V4"/>
    <mergeCell ref="A5:T5"/>
    <mergeCell ref="G3:G4"/>
    <mergeCell ref="H3:H4"/>
    <mergeCell ref="I3:I4"/>
    <mergeCell ref="J3:J4"/>
    <mergeCell ref="A3:A4"/>
    <mergeCell ref="B3:B4"/>
    <mergeCell ref="C3:C4"/>
    <mergeCell ref="D3:D4"/>
    <mergeCell ref="E3:E4"/>
    <mergeCell ref="F3:F4"/>
    <mergeCell ref="S6:S11"/>
    <mergeCell ref="T6:T11"/>
    <mergeCell ref="U6:U11"/>
    <mergeCell ref="D6:D11"/>
    <mergeCell ref="H6:H11"/>
    <mergeCell ref="I6:I11"/>
    <mergeCell ref="J6:J11"/>
    <mergeCell ref="K6:K11"/>
    <mergeCell ref="L6:L11"/>
    <mergeCell ref="U38:U39"/>
    <mergeCell ref="V38:V39"/>
    <mergeCell ref="J15:J16"/>
    <mergeCell ref="P38:P39"/>
    <mergeCell ref="Q38:Q39"/>
    <mergeCell ref="R38:R39"/>
    <mergeCell ref="S38:S39"/>
    <mergeCell ref="T38:T39"/>
    <mergeCell ref="U15:U16"/>
    <mergeCell ref="J38:J39"/>
    <mergeCell ref="K38:K39"/>
    <mergeCell ref="L38:L39"/>
    <mergeCell ref="V15:V16"/>
    <mergeCell ref="Q17:Q18"/>
    <mergeCell ref="R17:R18"/>
    <mergeCell ref="S17:S18"/>
    <mergeCell ref="K15:K16"/>
    <mergeCell ref="L15:L16"/>
    <mergeCell ref="T17:T18"/>
    <mergeCell ref="L17:L18"/>
    <mergeCell ref="V19:V22"/>
    <mergeCell ref="Q19:Q22"/>
    <mergeCell ref="R19:R22"/>
    <mergeCell ref="S19:S22"/>
  </mergeCells>
  <pageMargins left="0.2" right="0.2" top="0.75" bottom="0.75" header="0.3" footer="0.3"/>
  <pageSetup paperSize="8"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view="pageBreakPreview" topLeftCell="A55" zoomScale="90" zoomScaleNormal="90" zoomScaleSheetLayoutView="90" zoomScalePageLayoutView="40" workbookViewId="0">
      <selection activeCell="E57" sqref="E57:G59"/>
    </sheetView>
  </sheetViews>
  <sheetFormatPr defaultColWidth="8.85546875" defaultRowHeight="16.5" x14ac:dyDescent="0.3"/>
  <cols>
    <col min="1" max="1" width="11.28515625" style="5" customWidth="1"/>
    <col min="2" max="2" width="20.28515625" style="5" customWidth="1"/>
    <col min="3" max="3" width="13.42578125" style="5" customWidth="1"/>
    <col min="4" max="4" width="49.140625" style="5" customWidth="1"/>
    <col min="5" max="5" width="26.5703125" style="103" customWidth="1"/>
    <col min="6" max="6" width="28.28515625" style="103" customWidth="1"/>
    <col min="7" max="7" width="24.85546875" style="103" customWidth="1"/>
    <col min="8" max="8" width="22.42578125" style="5" customWidth="1"/>
    <col min="9" max="9" width="15.5703125" style="5" customWidth="1"/>
    <col min="10" max="10" width="45.28515625" style="85" customWidth="1"/>
    <col min="11" max="11" width="20.7109375" style="5" customWidth="1"/>
    <col min="12" max="12" width="19.42578125" style="85" customWidth="1"/>
    <col min="13" max="13" width="25.140625" style="5" customWidth="1"/>
    <col min="14" max="14" width="14.28515625" style="5" customWidth="1"/>
    <col min="15" max="15" width="19" style="5" customWidth="1"/>
    <col min="16" max="17" width="20.140625" style="5" customWidth="1"/>
    <col min="18" max="18" width="17.5703125" style="5" customWidth="1"/>
    <col min="19" max="19" width="14.7109375" style="5" customWidth="1"/>
    <col min="20" max="20" width="13.28515625" style="5" customWidth="1"/>
    <col min="21" max="21" width="19.28515625" style="5" customWidth="1"/>
    <col min="22" max="22" width="27.7109375" style="5" customWidth="1"/>
    <col min="23" max="23" width="19.5703125" style="5" hidden="1" customWidth="1"/>
    <col min="24" max="24" width="1.5703125" style="5" hidden="1" customWidth="1"/>
    <col min="25" max="25" width="24.140625" style="5" customWidth="1"/>
    <col min="26" max="26" width="14" style="5" customWidth="1"/>
    <col min="27" max="16384" width="8.85546875" style="5"/>
  </cols>
  <sheetData>
    <row r="1" spans="1:24" ht="18.600000000000001" customHeight="1" x14ac:dyDescent="0.25">
      <c r="A1" s="135"/>
      <c r="B1" s="135"/>
      <c r="C1" s="135"/>
      <c r="D1" s="135"/>
      <c r="E1" s="135"/>
      <c r="F1" s="135"/>
      <c r="G1" s="135"/>
      <c r="H1" s="135"/>
      <c r="I1" s="135"/>
      <c r="J1" s="135"/>
      <c r="K1" s="135"/>
      <c r="L1" s="135"/>
      <c r="M1" s="135"/>
      <c r="N1" s="135"/>
      <c r="O1" s="135"/>
      <c r="P1" s="135"/>
      <c r="Q1" s="135"/>
      <c r="R1" s="135"/>
      <c r="S1" s="135"/>
      <c r="T1" s="135"/>
      <c r="U1" s="135"/>
      <c r="V1" s="135"/>
    </row>
    <row r="2" spans="1:24" ht="15" x14ac:dyDescent="0.25">
      <c r="A2" s="135"/>
      <c r="B2" s="135"/>
      <c r="C2" s="135"/>
      <c r="D2" s="135"/>
      <c r="E2" s="135"/>
      <c r="F2" s="135"/>
      <c r="G2" s="135"/>
      <c r="H2" s="135"/>
      <c r="I2" s="135"/>
      <c r="J2" s="135"/>
      <c r="K2" s="135"/>
      <c r="L2" s="135"/>
      <c r="M2" s="135"/>
      <c r="N2" s="135"/>
      <c r="O2" s="135"/>
      <c r="P2" s="135"/>
      <c r="Q2" s="135"/>
      <c r="R2" s="135"/>
      <c r="S2" s="135"/>
      <c r="T2" s="135"/>
      <c r="U2" s="135"/>
      <c r="V2" s="135"/>
    </row>
    <row r="3" spans="1:24" ht="15" x14ac:dyDescent="0.25">
      <c r="A3" s="135"/>
      <c r="B3" s="135"/>
      <c r="C3" s="135"/>
      <c r="D3" s="135"/>
      <c r="E3" s="135"/>
      <c r="F3" s="135"/>
      <c r="G3" s="135"/>
      <c r="H3" s="135"/>
      <c r="I3" s="135"/>
      <c r="J3" s="135"/>
      <c r="K3" s="135"/>
      <c r="L3" s="135"/>
      <c r="M3" s="135"/>
      <c r="N3" s="135"/>
      <c r="O3" s="135"/>
      <c r="P3" s="135"/>
      <c r="Q3" s="135"/>
      <c r="R3" s="135"/>
      <c r="S3" s="135"/>
      <c r="T3" s="135"/>
      <c r="U3" s="135"/>
      <c r="V3" s="135"/>
    </row>
    <row r="4" spans="1:24" ht="89.25" customHeight="1" x14ac:dyDescent="0.25">
      <c r="A4" s="135"/>
      <c r="B4" s="135"/>
      <c r="C4" s="135"/>
      <c r="D4" s="135"/>
      <c r="E4" s="135"/>
      <c r="F4" s="135"/>
      <c r="G4" s="135"/>
      <c r="H4" s="135"/>
      <c r="I4" s="135"/>
      <c r="J4" s="135"/>
      <c r="K4" s="135"/>
      <c r="L4" s="135"/>
      <c r="M4" s="135"/>
      <c r="N4" s="135"/>
      <c r="O4" s="135"/>
      <c r="P4" s="135"/>
      <c r="Q4" s="135"/>
      <c r="R4" s="135"/>
      <c r="S4" s="135"/>
      <c r="T4" s="135"/>
      <c r="U4" s="135"/>
      <c r="V4" s="135"/>
    </row>
    <row r="5" spans="1:24" ht="36.75" customHeight="1" x14ac:dyDescent="0.25">
      <c r="A5" s="238" t="s">
        <v>0</v>
      </c>
      <c r="B5" s="239" t="s">
        <v>28</v>
      </c>
      <c r="C5" s="240" t="s">
        <v>27</v>
      </c>
      <c r="D5" s="240" t="s">
        <v>1</v>
      </c>
      <c r="E5" s="240" t="s">
        <v>29</v>
      </c>
      <c r="F5" s="240" t="s">
        <v>30</v>
      </c>
      <c r="G5" s="240" t="s">
        <v>34</v>
      </c>
      <c r="H5" s="240" t="s">
        <v>22</v>
      </c>
      <c r="I5" s="240" t="s">
        <v>2</v>
      </c>
      <c r="J5" s="240" t="s">
        <v>36</v>
      </c>
      <c r="K5" s="241" t="s">
        <v>3</v>
      </c>
      <c r="L5" s="241"/>
      <c r="M5" s="241"/>
      <c r="N5" s="241"/>
      <c r="O5" s="241"/>
      <c r="P5" s="241"/>
      <c r="Q5" s="241"/>
      <c r="R5" s="241"/>
      <c r="S5" s="241"/>
      <c r="T5" s="241"/>
      <c r="U5" s="240" t="s">
        <v>38</v>
      </c>
      <c r="V5" s="238" t="s">
        <v>4</v>
      </c>
    </row>
    <row r="6" spans="1:24" ht="170.25" customHeight="1" x14ac:dyDescent="0.25">
      <c r="A6" s="238"/>
      <c r="B6" s="240"/>
      <c r="C6" s="240"/>
      <c r="D6" s="240"/>
      <c r="E6" s="240"/>
      <c r="F6" s="240"/>
      <c r="G6" s="240"/>
      <c r="H6" s="240"/>
      <c r="I6" s="240"/>
      <c r="J6" s="240"/>
      <c r="K6" s="88" t="s">
        <v>21</v>
      </c>
      <c r="L6" s="88" t="s">
        <v>5</v>
      </c>
      <c r="M6" s="88" t="s">
        <v>6</v>
      </c>
      <c r="N6" s="88" t="s">
        <v>7</v>
      </c>
      <c r="O6" s="88" t="s">
        <v>8</v>
      </c>
      <c r="P6" s="88" t="s">
        <v>9</v>
      </c>
      <c r="Q6" s="88" t="s">
        <v>10</v>
      </c>
      <c r="R6" s="88" t="s">
        <v>11</v>
      </c>
      <c r="S6" s="88" t="s">
        <v>12</v>
      </c>
      <c r="T6" s="88" t="s">
        <v>13</v>
      </c>
      <c r="U6" s="240"/>
      <c r="V6" s="238"/>
    </row>
    <row r="7" spans="1:24" ht="24" hidden="1" customHeight="1" thickBot="1" x14ac:dyDescent="0.3">
      <c r="A7" s="238" t="s">
        <v>20</v>
      </c>
      <c r="B7" s="238"/>
      <c r="C7" s="238"/>
      <c r="D7" s="238"/>
      <c r="E7" s="238"/>
      <c r="F7" s="238"/>
      <c r="G7" s="238"/>
      <c r="H7" s="238"/>
      <c r="I7" s="238"/>
      <c r="J7" s="238"/>
      <c r="K7" s="238"/>
      <c r="L7" s="238"/>
      <c r="M7" s="238"/>
      <c r="N7" s="238"/>
      <c r="O7" s="238"/>
      <c r="P7" s="238"/>
      <c r="Q7" s="238"/>
      <c r="R7" s="238"/>
      <c r="S7" s="238"/>
      <c r="T7" s="238"/>
      <c r="U7" s="89"/>
      <c r="V7" s="89"/>
    </row>
    <row r="8" spans="1:24" ht="24.75" customHeight="1" x14ac:dyDescent="0.25">
      <c r="A8" s="238"/>
      <c r="B8" s="238"/>
      <c r="C8" s="238"/>
      <c r="D8" s="238"/>
      <c r="E8" s="238"/>
      <c r="F8" s="238"/>
      <c r="G8" s="238"/>
      <c r="H8" s="238"/>
      <c r="I8" s="238"/>
      <c r="J8" s="238"/>
      <c r="K8" s="238"/>
      <c r="L8" s="238"/>
      <c r="M8" s="238"/>
      <c r="N8" s="238"/>
      <c r="O8" s="238"/>
      <c r="P8" s="238"/>
      <c r="Q8" s="238"/>
      <c r="R8" s="238"/>
      <c r="S8" s="238"/>
      <c r="T8" s="238"/>
      <c r="U8" s="238"/>
      <c r="V8" s="238"/>
    </row>
    <row r="9" spans="1:24" ht="57" customHeight="1" x14ac:dyDescent="0.25">
      <c r="A9" s="242">
        <v>1</v>
      </c>
      <c r="B9" s="236" t="s">
        <v>114</v>
      </c>
      <c r="C9" s="231" t="s">
        <v>115</v>
      </c>
      <c r="D9" s="242" t="s">
        <v>116</v>
      </c>
      <c r="E9" s="96" t="s">
        <v>117</v>
      </c>
      <c r="F9" s="93" t="s">
        <v>23</v>
      </c>
      <c r="G9" s="97" t="s">
        <v>25</v>
      </c>
      <c r="H9" s="243" t="s">
        <v>122</v>
      </c>
      <c r="I9" s="231">
        <v>87.06</v>
      </c>
      <c r="J9" s="232" t="s">
        <v>123</v>
      </c>
      <c r="K9" s="228">
        <v>269267</v>
      </c>
      <c r="L9" s="224">
        <f>M9+Q9</f>
        <v>263881.65999999997</v>
      </c>
      <c r="M9" s="234">
        <v>215413.59</v>
      </c>
      <c r="N9" s="232">
        <v>80</v>
      </c>
      <c r="O9" s="224">
        <v>25327.8</v>
      </c>
      <c r="P9" s="224">
        <v>23140.27</v>
      </c>
      <c r="Q9" s="224">
        <f>O9+P9</f>
        <v>48468.07</v>
      </c>
      <c r="R9" s="232">
        <v>18</v>
      </c>
      <c r="S9" s="224">
        <v>5385.34</v>
      </c>
      <c r="T9" s="233">
        <v>2</v>
      </c>
      <c r="U9" s="243">
        <f>K9</f>
        <v>269267</v>
      </c>
      <c r="V9" s="243" t="s">
        <v>14</v>
      </c>
      <c r="W9" s="87">
        <f t="shared" ref="W9" si="0">K9-M9-Q9-S9</f>
        <v>0</v>
      </c>
      <c r="X9" s="87">
        <f t="shared" ref="X9" si="1">K9-M9-Q9-S9</f>
        <v>0</v>
      </c>
    </row>
    <row r="10" spans="1:24" ht="57" customHeight="1" x14ac:dyDescent="0.25">
      <c r="A10" s="242"/>
      <c r="B10" s="236"/>
      <c r="C10" s="231"/>
      <c r="D10" s="242"/>
      <c r="E10" s="96" t="s">
        <v>118</v>
      </c>
      <c r="F10" s="10" t="s">
        <v>26</v>
      </c>
      <c r="G10" s="97" t="s">
        <v>120</v>
      </c>
      <c r="H10" s="243"/>
      <c r="I10" s="231"/>
      <c r="J10" s="232"/>
      <c r="K10" s="229"/>
      <c r="L10" s="224"/>
      <c r="M10" s="234"/>
      <c r="N10" s="232"/>
      <c r="O10" s="224"/>
      <c r="P10" s="224"/>
      <c r="Q10" s="224"/>
      <c r="R10" s="232"/>
      <c r="S10" s="224"/>
      <c r="T10" s="233"/>
      <c r="U10" s="243"/>
      <c r="V10" s="243"/>
      <c r="W10" s="87"/>
      <c r="X10" s="87"/>
    </row>
    <row r="11" spans="1:24" ht="57" customHeight="1" x14ac:dyDescent="0.25">
      <c r="A11" s="242"/>
      <c r="B11" s="236"/>
      <c r="C11" s="231"/>
      <c r="D11" s="242"/>
      <c r="E11" s="96" t="s">
        <v>270</v>
      </c>
      <c r="F11" s="10" t="s">
        <v>58</v>
      </c>
      <c r="G11" s="97" t="s">
        <v>25</v>
      </c>
      <c r="H11" s="243"/>
      <c r="I11" s="231"/>
      <c r="J11" s="232"/>
      <c r="K11" s="229"/>
      <c r="L11" s="224"/>
      <c r="M11" s="234"/>
      <c r="N11" s="232"/>
      <c r="O11" s="224"/>
      <c r="P11" s="224"/>
      <c r="Q11" s="224"/>
      <c r="R11" s="232"/>
      <c r="S11" s="224"/>
      <c r="T11" s="233"/>
      <c r="U11" s="243"/>
      <c r="V11" s="243"/>
      <c r="W11" s="87"/>
      <c r="X11" s="87"/>
    </row>
    <row r="12" spans="1:24" ht="57" customHeight="1" x14ac:dyDescent="0.25">
      <c r="A12" s="242"/>
      <c r="B12" s="236"/>
      <c r="C12" s="231"/>
      <c r="D12" s="242"/>
      <c r="E12" s="97" t="s">
        <v>119</v>
      </c>
      <c r="F12" s="10" t="s">
        <v>59</v>
      </c>
      <c r="G12" s="10" t="s">
        <v>220</v>
      </c>
      <c r="H12" s="243"/>
      <c r="I12" s="231"/>
      <c r="J12" s="232"/>
      <c r="K12" s="229"/>
      <c r="L12" s="224"/>
      <c r="M12" s="234"/>
      <c r="N12" s="232"/>
      <c r="O12" s="224"/>
      <c r="P12" s="224"/>
      <c r="Q12" s="224"/>
      <c r="R12" s="232"/>
      <c r="S12" s="224"/>
      <c r="T12" s="233"/>
      <c r="U12" s="243"/>
      <c r="V12" s="243"/>
      <c r="W12" s="87"/>
      <c r="X12" s="87"/>
    </row>
    <row r="13" spans="1:24" ht="57" customHeight="1" x14ac:dyDescent="0.25">
      <c r="A13" s="242"/>
      <c r="B13" s="236"/>
      <c r="C13" s="231"/>
      <c r="D13" s="242"/>
      <c r="E13" s="96" t="s">
        <v>266</v>
      </c>
      <c r="F13" s="93" t="s">
        <v>264</v>
      </c>
      <c r="G13" s="97" t="s">
        <v>25</v>
      </c>
      <c r="H13" s="243"/>
      <c r="I13" s="231"/>
      <c r="J13" s="232"/>
      <c r="K13" s="229"/>
      <c r="L13" s="224"/>
      <c r="M13" s="234"/>
      <c r="N13" s="232"/>
      <c r="O13" s="224"/>
      <c r="P13" s="224"/>
      <c r="Q13" s="224"/>
      <c r="R13" s="232"/>
      <c r="S13" s="224"/>
      <c r="T13" s="233"/>
      <c r="U13" s="243"/>
      <c r="V13" s="243"/>
      <c r="W13" s="87"/>
      <c r="X13" s="87"/>
    </row>
    <row r="14" spans="1:24" ht="57" customHeight="1" x14ac:dyDescent="0.25">
      <c r="A14" s="242"/>
      <c r="B14" s="236"/>
      <c r="C14" s="231"/>
      <c r="D14" s="242"/>
      <c r="E14" s="96" t="s">
        <v>267</v>
      </c>
      <c r="F14" s="93" t="s">
        <v>241</v>
      </c>
      <c r="G14" s="97" t="s">
        <v>120</v>
      </c>
      <c r="H14" s="243"/>
      <c r="I14" s="231"/>
      <c r="J14" s="232"/>
      <c r="K14" s="229"/>
      <c r="L14" s="224"/>
      <c r="M14" s="234"/>
      <c r="N14" s="232"/>
      <c r="O14" s="224"/>
      <c r="P14" s="224"/>
      <c r="Q14" s="224"/>
      <c r="R14" s="232"/>
      <c r="S14" s="224"/>
      <c r="T14" s="233"/>
      <c r="U14" s="243"/>
      <c r="V14" s="243"/>
      <c r="W14" s="87"/>
      <c r="X14" s="87"/>
    </row>
    <row r="15" spans="1:24" ht="57" customHeight="1" x14ac:dyDescent="0.25">
      <c r="A15" s="242"/>
      <c r="B15" s="236"/>
      <c r="C15" s="231"/>
      <c r="D15" s="242"/>
      <c r="E15" s="96" t="s">
        <v>268</v>
      </c>
      <c r="F15" s="93" t="s">
        <v>243</v>
      </c>
      <c r="G15" s="97" t="s">
        <v>121</v>
      </c>
      <c r="H15" s="243"/>
      <c r="I15" s="231"/>
      <c r="J15" s="232"/>
      <c r="K15" s="229"/>
      <c r="L15" s="224"/>
      <c r="M15" s="234"/>
      <c r="N15" s="232"/>
      <c r="O15" s="224"/>
      <c r="P15" s="224"/>
      <c r="Q15" s="224"/>
      <c r="R15" s="232"/>
      <c r="S15" s="224"/>
      <c r="T15" s="233"/>
      <c r="U15" s="243"/>
      <c r="V15" s="243"/>
      <c r="W15" s="87"/>
      <c r="X15" s="87"/>
    </row>
    <row r="16" spans="1:24" ht="57" customHeight="1" x14ac:dyDescent="0.25">
      <c r="A16" s="242"/>
      <c r="B16" s="236"/>
      <c r="C16" s="231"/>
      <c r="D16" s="242"/>
      <c r="E16" s="104" t="s">
        <v>269</v>
      </c>
      <c r="F16" s="93" t="s">
        <v>244</v>
      </c>
      <c r="G16" s="97" t="s">
        <v>120</v>
      </c>
      <c r="H16" s="243"/>
      <c r="I16" s="231"/>
      <c r="J16" s="232"/>
      <c r="K16" s="230"/>
      <c r="L16" s="224"/>
      <c r="M16" s="234"/>
      <c r="N16" s="232"/>
      <c r="O16" s="224"/>
      <c r="P16" s="224"/>
      <c r="Q16" s="224"/>
      <c r="R16" s="232"/>
      <c r="S16" s="224"/>
      <c r="T16" s="233"/>
      <c r="U16" s="243"/>
      <c r="V16" s="243"/>
    </row>
    <row r="17" spans="1:24" s="85" customFormat="1" ht="57.6" customHeight="1" x14ac:dyDescent="0.25">
      <c r="A17" s="231">
        <v>2</v>
      </c>
      <c r="B17" s="236" t="s">
        <v>130</v>
      </c>
      <c r="C17" s="231" t="s">
        <v>115</v>
      </c>
      <c r="D17" s="237" t="s">
        <v>131</v>
      </c>
      <c r="E17" s="95" t="s">
        <v>124</v>
      </c>
      <c r="F17" s="93" t="s">
        <v>23</v>
      </c>
      <c r="G17" s="93" t="s">
        <v>128</v>
      </c>
      <c r="H17" s="224" t="s">
        <v>122</v>
      </c>
      <c r="I17" s="231">
        <v>81.84</v>
      </c>
      <c r="J17" s="232" t="s">
        <v>232</v>
      </c>
      <c r="K17" s="228">
        <v>1330589.54</v>
      </c>
      <c r="L17" s="228">
        <v>1303977.74</v>
      </c>
      <c r="M17" s="228">
        <v>1064471.6200000001</v>
      </c>
      <c r="N17" s="225">
        <v>80</v>
      </c>
      <c r="O17" s="228">
        <v>184069.96</v>
      </c>
      <c r="P17" s="228">
        <v>55436.159999999996</v>
      </c>
      <c r="Q17" s="228">
        <v>239506.12</v>
      </c>
      <c r="R17" s="225">
        <v>18</v>
      </c>
      <c r="S17" s="228">
        <v>26611.8</v>
      </c>
      <c r="T17" s="232">
        <v>2</v>
      </c>
      <c r="U17" s="224">
        <f>K17</f>
        <v>1330589.54</v>
      </c>
      <c r="V17" s="224" t="s">
        <v>14</v>
      </c>
      <c r="W17" s="86">
        <f t="shared" ref="W17" si="2">K17-M17-Q17-S17</f>
        <v>-6.9121597334742546E-11</v>
      </c>
      <c r="X17" s="86">
        <f t="shared" ref="X17" si="3">K17-M17-Q17-S17</f>
        <v>-6.9121597334742546E-11</v>
      </c>
    </row>
    <row r="18" spans="1:24" s="85" customFormat="1" ht="56.45" customHeight="1" x14ac:dyDescent="0.25">
      <c r="A18" s="231"/>
      <c r="B18" s="236"/>
      <c r="C18" s="231"/>
      <c r="D18" s="237"/>
      <c r="E18" s="95" t="s">
        <v>125</v>
      </c>
      <c r="F18" s="84" t="s">
        <v>26</v>
      </c>
      <c r="G18" s="93" t="s">
        <v>129</v>
      </c>
      <c r="H18" s="224"/>
      <c r="I18" s="231"/>
      <c r="J18" s="232"/>
      <c r="K18" s="229"/>
      <c r="L18" s="229"/>
      <c r="M18" s="229"/>
      <c r="N18" s="226"/>
      <c r="O18" s="229"/>
      <c r="P18" s="229"/>
      <c r="Q18" s="229"/>
      <c r="R18" s="226"/>
      <c r="S18" s="229"/>
      <c r="T18" s="232"/>
      <c r="U18" s="224"/>
      <c r="V18" s="224"/>
      <c r="W18" s="86"/>
      <c r="X18" s="86"/>
    </row>
    <row r="19" spans="1:24" s="85" customFormat="1" ht="58.9" customHeight="1" x14ac:dyDescent="0.25">
      <c r="A19" s="231"/>
      <c r="B19" s="236"/>
      <c r="C19" s="231"/>
      <c r="D19" s="237"/>
      <c r="E19" s="95" t="s">
        <v>126</v>
      </c>
      <c r="F19" s="84" t="s">
        <v>58</v>
      </c>
      <c r="G19" s="93" t="s">
        <v>128</v>
      </c>
      <c r="H19" s="224"/>
      <c r="I19" s="231"/>
      <c r="J19" s="232"/>
      <c r="K19" s="229"/>
      <c r="L19" s="229"/>
      <c r="M19" s="229"/>
      <c r="N19" s="226"/>
      <c r="O19" s="229"/>
      <c r="P19" s="229"/>
      <c r="Q19" s="229"/>
      <c r="R19" s="226"/>
      <c r="S19" s="229"/>
      <c r="T19" s="232"/>
      <c r="U19" s="224"/>
      <c r="V19" s="224"/>
      <c r="W19" s="86"/>
      <c r="X19" s="86"/>
    </row>
    <row r="20" spans="1:24" s="85" customFormat="1" ht="58.9" customHeight="1" x14ac:dyDescent="0.25">
      <c r="A20" s="231"/>
      <c r="B20" s="236"/>
      <c r="C20" s="231"/>
      <c r="D20" s="237"/>
      <c r="E20" s="93" t="s">
        <v>127</v>
      </c>
      <c r="F20" s="84" t="s">
        <v>59</v>
      </c>
      <c r="G20" s="93" t="s">
        <v>129</v>
      </c>
      <c r="H20" s="224"/>
      <c r="I20" s="231"/>
      <c r="J20" s="232"/>
      <c r="K20" s="229"/>
      <c r="L20" s="229"/>
      <c r="M20" s="229"/>
      <c r="N20" s="226"/>
      <c r="O20" s="229"/>
      <c r="P20" s="229"/>
      <c r="Q20" s="229"/>
      <c r="R20" s="226"/>
      <c r="S20" s="229"/>
      <c r="T20" s="232"/>
      <c r="U20" s="224"/>
      <c r="V20" s="224"/>
      <c r="W20" s="86"/>
      <c r="X20" s="86"/>
    </row>
    <row r="21" spans="1:24" s="85" customFormat="1" ht="54" customHeight="1" x14ac:dyDescent="0.25">
      <c r="A21" s="231"/>
      <c r="B21" s="236"/>
      <c r="C21" s="231"/>
      <c r="D21" s="237"/>
      <c r="E21" s="99" t="s">
        <v>265</v>
      </c>
      <c r="F21" s="93" t="s">
        <v>264</v>
      </c>
      <c r="G21" s="93" t="s">
        <v>128</v>
      </c>
      <c r="H21" s="224"/>
      <c r="I21" s="231"/>
      <c r="J21" s="232"/>
      <c r="K21" s="230"/>
      <c r="L21" s="230"/>
      <c r="M21" s="230"/>
      <c r="N21" s="227"/>
      <c r="O21" s="230"/>
      <c r="P21" s="230"/>
      <c r="Q21" s="230"/>
      <c r="R21" s="227"/>
      <c r="S21" s="230"/>
      <c r="T21" s="232"/>
      <c r="U21" s="224"/>
      <c r="V21" s="224"/>
    </row>
    <row r="22" spans="1:24" s="85" customFormat="1" ht="49.9" customHeight="1" x14ac:dyDescent="0.25">
      <c r="A22" s="231">
        <v>3</v>
      </c>
      <c r="B22" s="236" t="s">
        <v>132</v>
      </c>
      <c r="C22" s="231" t="s">
        <v>115</v>
      </c>
      <c r="D22" s="237" t="s">
        <v>133</v>
      </c>
      <c r="E22" s="93" t="s">
        <v>134</v>
      </c>
      <c r="F22" s="93" t="s">
        <v>23</v>
      </c>
      <c r="G22" s="93" t="s">
        <v>136</v>
      </c>
      <c r="H22" s="224" t="s">
        <v>122</v>
      </c>
      <c r="I22" s="231">
        <v>81.42</v>
      </c>
      <c r="J22" s="232" t="s">
        <v>233</v>
      </c>
      <c r="K22" s="228">
        <v>1390402.8599999999</v>
      </c>
      <c r="L22" s="228">
        <v>1362594.8</v>
      </c>
      <c r="M22" s="228">
        <v>1112322.28</v>
      </c>
      <c r="N22" s="225">
        <v>80</v>
      </c>
      <c r="O22" s="228">
        <v>134222.01999999999</v>
      </c>
      <c r="P22" s="228">
        <v>116050.5</v>
      </c>
      <c r="Q22" s="228">
        <v>250272.52</v>
      </c>
      <c r="R22" s="225">
        <v>18</v>
      </c>
      <c r="S22" s="228">
        <v>27808.059999999998</v>
      </c>
      <c r="T22" s="232">
        <v>2</v>
      </c>
      <c r="U22" s="224">
        <f>K22</f>
        <v>1390402.8599999999</v>
      </c>
      <c r="V22" s="224" t="s">
        <v>14</v>
      </c>
    </row>
    <row r="23" spans="1:24" s="85" customFormat="1" ht="49.9" customHeight="1" x14ac:dyDescent="0.25">
      <c r="A23" s="231"/>
      <c r="B23" s="236"/>
      <c r="C23" s="231"/>
      <c r="D23" s="237"/>
      <c r="E23" s="93" t="s">
        <v>135</v>
      </c>
      <c r="F23" s="84" t="s">
        <v>26</v>
      </c>
      <c r="G23" s="93" t="s">
        <v>137</v>
      </c>
      <c r="H23" s="224"/>
      <c r="I23" s="231"/>
      <c r="J23" s="232"/>
      <c r="K23" s="229"/>
      <c r="L23" s="229"/>
      <c r="M23" s="229"/>
      <c r="N23" s="226"/>
      <c r="O23" s="229"/>
      <c r="P23" s="229"/>
      <c r="Q23" s="229"/>
      <c r="R23" s="226"/>
      <c r="S23" s="229"/>
      <c r="T23" s="232"/>
      <c r="U23" s="224"/>
      <c r="V23" s="224"/>
    </row>
    <row r="24" spans="1:24" s="85" customFormat="1" ht="49.9" customHeight="1" x14ac:dyDescent="0.25">
      <c r="A24" s="231"/>
      <c r="B24" s="236"/>
      <c r="C24" s="231"/>
      <c r="D24" s="237"/>
      <c r="E24" s="99" t="s">
        <v>153</v>
      </c>
      <c r="F24" s="93" t="s">
        <v>264</v>
      </c>
      <c r="G24" s="93" t="s">
        <v>137</v>
      </c>
      <c r="H24" s="224"/>
      <c r="I24" s="231"/>
      <c r="J24" s="232"/>
      <c r="K24" s="230"/>
      <c r="L24" s="230"/>
      <c r="M24" s="230"/>
      <c r="N24" s="227"/>
      <c r="O24" s="230"/>
      <c r="P24" s="230"/>
      <c r="Q24" s="230"/>
      <c r="R24" s="227"/>
      <c r="S24" s="230"/>
      <c r="T24" s="232"/>
      <c r="U24" s="224"/>
      <c r="V24" s="224"/>
    </row>
    <row r="25" spans="1:24" s="85" customFormat="1" ht="47.45" customHeight="1" x14ac:dyDescent="0.25">
      <c r="A25" s="231">
        <v>4</v>
      </c>
      <c r="B25" s="236" t="s">
        <v>138</v>
      </c>
      <c r="C25" s="231" t="s">
        <v>115</v>
      </c>
      <c r="D25" s="244" t="s">
        <v>139</v>
      </c>
      <c r="E25" s="93" t="s">
        <v>140</v>
      </c>
      <c r="F25" s="93" t="s">
        <v>23</v>
      </c>
      <c r="G25" s="93" t="s">
        <v>142</v>
      </c>
      <c r="H25" s="224" t="s">
        <v>122</v>
      </c>
      <c r="I25" s="231">
        <v>79.92</v>
      </c>
      <c r="J25" s="232" t="s">
        <v>234</v>
      </c>
      <c r="K25" s="228">
        <v>397517.49</v>
      </c>
      <c r="L25" s="245">
        <v>389567.12</v>
      </c>
      <c r="M25" s="228">
        <v>318013.98</v>
      </c>
      <c r="N25" s="225">
        <v>80</v>
      </c>
      <c r="O25" s="245">
        <v>31096.87</v>
      </c>
      <c r="P25" s="245">
        <v>40456.269999999997</v>
      </c>
      <c r="Q25" s="245">
        <v>71553.14</v>
      </c>
      <c r="R25" s="225">
        <v>18</v>
      </c>
      <c r="S25" s="245">
        <v>7950.37</v>
      </c>
      <c r="T25" s="232">
        <v>2</v>
      </c>
      <c r="U25" s="224">
        <f>K25</f>
        <v>397517.49</v>
      </c>
      <c r="V25" s="224" t="s">
        <v>14</v>
      </c>
    </row>
    <row r="26" spans="1:24" s="85" customFormat="1" ht="47.45" customHeight="1" x14ac:dyDescent="0.25">
      <c r="A26" s="231"/>
      <c r="B26" s="236"/>
      <c r="C26" s="231"/>
      <c r="D26" s="244"/>
      <c r="E26" s="93" t="s">
        <v>141</v>
      </c>
      <c r="F26" s="84" t="s">
        <v>26</v>
      </c>
      <c r="G26" s="93" t="s">
        <v>137</v>
      </c>
      <c r="H26" s="224"/>
      <c r="I26" s="231"/>
      <c r="J26" s="232"/>
      <c r="K26" s="229"/>
      <c r="L26" s="246"/>
      <c r="M26" s="229"/>
      <c r="N26" s="226"/>
      <c r="O26" s="246"/>
      <c r="P26" s="246"/>
      <c r="Q26" s="246"/>
      <c r="R26" s="226"/>
      <c r="S26" s="246"/>
      <c r="T26" s="232"/>
      <c r="U26" s="224"/>
      <c r="V26" s="224"/>
    </row>
    <row r="27" spans="1:24" s="85" customFormat="1" ht="47.45" customHeight="1" x14ac:dyDescent="0.25">
      <c r="A27" s="231"/>
      <c r="B27" s="236"/>
      <c r="C27" s="231"/>
      <c r="D27" s="244"/>
      <c r="E27" s="93" t="s">
        <v>259</v>
      </c>
      <c r="F27" s="93" t="s">
        <v>264</v>
      </c>
      <c r="G27" s="93" t="s">
        <v>137</v>
      </c>
      <c r="H27" s="224"/>
      <c r="I27" s="231"/>
      <c r="J27" s="232"/>
      <c r="K27" s="229"/>
      <c r="L27" s="246"/>
      <c r="M27" s="229"/>
      <c r="N27" s="226"/>
      <c r="O27" s="246"/>
      <c r="P27" s="246"/>
      <c r="Q27" s="246"/>
      <c r="R27" s="226"/>
      <c r="S27" s="246"/>
      <c r="T27" s="232"/>
      <c r="U27" s="224"/>
      <c r="V27" s="224"/>
    </row>
    <row r="28" spans="1:24" s="85" customFormat="1" ht="47.45" customHeight="1" x14ac:dyDescent="0.25">
      <c r="A28" s="231"/>
      <c r="B28" s="236"/>
      <c r="C28" s="231"/>
      <c r="D28" s="244"/>
      <c r="E28" s="93" t="s">
        <v>260</v>
      </c>
      <c r="F28" s="93" t="s">
        <v>241</v>
      </c>
      <c r="G28" s="93" t="s">
        <v>137</v>
      </c>
      <c r="H28" s="224"/>
      <c r="I28" s="231"/>
      <c r="J28" s="232"/>
      <c r="K28" s="229"/>
      <c r="L28" s="246"/>
      <c r="M28" s="229"/>
      <c r="N28" s="226"/>
      <c r="O28" s="246"/>
      <c r="P28" s="246"/>
      <c r="Q28" s="246"/>
      <c r="R28" s="226"/>
      <c r="S28" s="246"/>
      <c r="T28" s="232"/>
      <c r="U28" s="224"/>
      <c r="V28" s="224"/>
    </row>
    <row r="29" spans="1:24" s="85" customFormat="1" ht="47.45" customHeight="1" x14ac:dyDescent="0.25">
      <c r="A29" s="231"/>
      <c r="B29" s="236"/>
      <c r="C29" s="231"/>
      <c r="D29" s="244"/>
      <c r="E29" s="93" t="s">
        <v>261</v>
      </c>
      <c r="F29" s="93" t="s">
        <v>243</v>
      </c>
      <c r="G29" s="93" t="s">
        <v>137</v>
      </c>
      <c r="H29" s="224"/>
      <c r="I29" s="231"/>
      <c r="J29" s="232"/>
      <c r="K29" s="229"/>
      <c r="L29" s="246"/>
      <c r="M29" s="229"/>
      <c r="N29" s="226"/>
      <c r="O29" s="246"/>
      <c r="P29" s="246"/>
      <c r="Q29" s="246"/>
      <c r="R29" s="226"/>
      <c r="S29" s="246"/>
      <c r="T29" s="232"/>
      <c r="U29" s="224"/>
      <c r="V29" s="224"/>
    </row>
    <row r="30" spans="1:24" s="85" customFormat="1" ht="47.45" customHeight="1" x14ac:dyDescent="0.25">
      <c r="A30" s="231"/>
      <c r="B30" s="236"/>
      <c r="C30" s="231"/>
      <c r="D30" s="244"/>
      <c r="E30" s="93" t="s">
        <v>262</v>
      </c>
      <c r="F30" s="93" t="s">
        <v>244</v>
      </c>
      <c r="G30" s="93" t="s">
        <v>142</v>
      </c>
      <c r="H30" s="224"/>
      <c r="I30" s="231"/>
      <c r="J30" s="232"/>
      <c r="K30" s="229"/>
      <c r="L30" s="246"/>
      <c r="M30" s="229"/>
      <c r="N30" s="226"/>
      <c r="O30" s="246"/>
      <c r="P30" s="246"/>
      <c r="Q30" s="246"/>
      <c r="R30" s="226"/>
      <c r="S30" s="246"/>
      <c r="T30" s="232"/>
      <c r="U30" s="224"/>
      <c r="V30" s="224"/>
    </row>
    <row r="31" spans="1:24" s="85" customFormat="1" ht="47.45" customHeight="1" x14ac:dyDescent="0.25">
      <c r="A31" s="231"/>
      <c r="B31" s="236"/>
      <c r="C31" s="231"/>
      <c r="D31" s="244"/>
      <c r="E31" s="99" t="s">
        <v>263</v>
      </c>
      <c r="F31" s="93" t="s">
        <v>252</v>
      </c>
      <c r="G31" s="93" t="s">
        <v>142</v>
      </c>
      <c r="H31" s="224"/>
      <c r="I31" s="231"/>
      <c r="J31" s="232"/>
      <c r="K31" s="230"/>
      <c r="L31" s="247"/>
      <c r="M31" s="248"/>
      <c r="N31" s="227"/>
      <c r="O31" s="248"/>
      <c r="P31" s="248"/>
      <c r="Q31" s="248"/>
      <c r="R31" s="227"/>
      <c r="S31" s="248"/>
      <c r="T31" s="232"/>
      <c r="U31" s="224"/>
      <c r="V31" s="224"/>
    </row>
    <row r="32" spans="1:24" s="85" customFormat="1" ht="91.9" customHeight="1" x14ac:dyDescent="0.25">
      <c r="A32" s="231">
        <v>5</v>
      </c>
      <c r="B32" s="236" t="s">
        <v>143</v>
      </c>
      <c r="C32" s="231" t="s">
        <v>115</v>
      </c>
      <c r="D32" s="244" t="s">
        <v>144</v>
      </c>
      <c r="E32" s="93" t="s">
        <v>145</v>
      </c>
      <c r="F32" s="93" t="s">
        <v>23</v>
      </c>
      <c r="G32" s="93" t="s">
        <v>147</v>
      </c>
      <c r="H32" s="224" t="s">
        <v>122</v>
      </c>
      <c r="I32" s="231">
        <v>79.25</v>
      </c>
      <c r="J32" s="232" t="s">
        <v>271</v>
      </c>
      <c r="K32" s="228">
        <v>378452.33</v>
      </c>
      <c r="L32" s="251">
        <v>370883.27999999997</v>
      </c>
      <c r="M32" s="253">
        <v>302761.84999999998</v>
      </c>
      <c r="N32" s="254">
        <v>80</v>
      </c>
      <c r="O32" s="249">
        <v>38393.339999999997</v>
      </c>
      <c r="P32" s="249">
        <v>29728.09</v>
      </c>
      <c r="Q32" s="249">
        <v>68121.429999999993</v>
      </c>
      <c r="R32" s="225">
        <v>18</v>
      </c>
      <c r="S32" s="249">
        <v>7569.05</v>
      </c>
      <c r="T32" s="232">
        <v>2</v>
      </c>
      <c r="U32" s="224">
        <f>K32</f>
        <v>378452.33</v>
      </c>
      <c r="V32" s="224" t="s">
        <v>14</v>
      </c>
    </row>
    <row r="33" spans="1:24" s="85" customFormat="1" ht="91.9" customHeight="1" x14ac:dyDescent="0.25">
      <c r="A33" s="231"/>
      <c r="B33" s="236"/>
      <c r="C33" s="231"/>
      <c r="D33" s="244"/>
      <c r="E33" s="93" t="s">
        <v>146</v>
      </c>
      <c r="F33" s="84" t="s">
        <v>26</v>
      </c>
      <c r="G33" s="93" t="s">
        <v>148</v>
      </c>
      <c r="H33" s="224"/>
      <c r="I33" s="231"/>
      <c r="J33" s="232"/>
      <c r="K33" s="230"/>
      <c r="L33" s="252"/>
      <c r="M33" s="250"/>
      <c r="N33" s="255"/>
      <c r="O33" s="250"/>
      <c r="P33" s="250"/>
      <c r="Q33" s="250"/>
      <c r="R33" s="227"/>
      <c r="S33" s="250"/>
      <c r="T33" s="232"/>
      <c r="U33" s="224"/>
      <c r="V33" s="224"/>
    </row>
    <row r="34" spans="1:24" s="85" customFormat="1" ht="63.6" customHeight="1" x14ac:dyDescent="0.25">
      <c r="A34" s="231">
        <v>6</v>
      </c>
      <c r="B34" s="236" t="s">
        <v>149</v>
      </c>
      <c r="C34" s="231" t="s">
        <v>115</v>
      </c>
      <c r="D34" s="244" t="s">
        <v>150</v>
      </c>
      <c r="E34" s="93" t="s">
        <v>151</v>
      </c>
      <c r="F34" s="93" t="s">
        <v>23</v>
      </c>
      <c r="G34" s="93" t="s">
        <v>25</v>
      </c>
      <c r="H34" s="224" t="s">
        <v>122</v>
      </c>
      <c r="I34" s="231">
        <v>79.11</v>
      </c>
      <c r="J34" s="232" t="s">
        <v>234</v>
      </c>
      <c r="K34" s="228">
        <v>736482.4</v>
      </c>
      <c r="L34" s="245">
        <v>721752.75000000012</v>
      </c>
      <c r="M34" s="228">
        <v>589185.92000000004</v>
      </c>
      <c r="N34" s="225">
        <v>80</v>
      </c>
      <c r="O34" s="245">
        <v>91318.97</v>
      </c>
      <c r="P34" s="245">
        <v>41247.86</v>
      </c>
      <c r="Q34" s="245">
        <v>132566.83000000002</v>
      </c>
      <c r="R34" s="257">
        <v>18</v>
      </c>
      <c r="S34" s="245">
        <v>14729.65</v>
      </c>
      <c r="T34" s="232">
        <v>2</v>
      </c>
      <c r="U34" s="224">
        <f>K34</f>
        <v>736482.4</v>
      </c>
      <c r="V34" s="224" t="s">
        <v>14</v>
      </c>
    </row>
    <row r="35" spans="1:24" s="85" customFormat="1" ht="54" customHeight="1" x14ac:dyDescent="0.25">
      <c r="A35" s="231"/>
      <c r="B35" s="236"/>
      <c r="C35" s="231"/>
      <c r="D35" s="244"/>
      <c r="E35" s="93" t="s">
        <v>152</v>
      </c>
      <c r="F35" s="84" t="s">
        <v>26</v>
      </c>
      <c r="G35" s="93" t="s">
        <v>137</v>
      </c>
      <c r="H35" s="224"/>
      <c r="I35" s="231"/>
      <c r="J35" s="232"/>
      <c r="K35" s="229"/>
      <c r="L35" s="246"/>
      <c r="M35" s="256"/>
      <c r="N35" s="226"/>
      <c r="O35" s="256"/>
      <c r="P35" s="256"/>
      <c r="Q35" s="256"/>
      <c r="R35" s="256"/>
      <c r="S35" s="256"/>
      <c r="T35" s="232"/>
      <c r="U35" s="224"/>
      <c r="V35" s="224"/>
    </row>
    <row r="36" spans="1:24" s="85" customFormat="1" ht="56.45" customHeight="1" x14ac:dyDescent="0.25">
      <c r="A36" s="231"/>
      <c r="B36" s="236"/>
      <c r="C36" s="231"/>
      <c r="D36" s="244"/>
      <c r="E36" s="93" t="s">
        <v>117</v>
      </c>
      <c r="F36" s="84" t="s">
        <v>58</v>
      </c>
      <c r="G36" s="93" t="s">
        <v>25</v>
      </c>
      <c r="H36" s="224"/>
      <c r="I36" s="231"/>
      <c r="J36" s="232"/>
      <c r="K36" s="230"/>
      <c r="L36" s="247"/>
      <c r="M36" s="248"/>
      <c r="N36" s="227"/>
      <c r="O36" s="248"/>
      <c r="P36" s="248"/>
      <c r="Q36" s="248"/>
      <c r="R36" s="248"/>
      <c r="S36" s="248"/>
      <c r="T36" s="232"/>
      <c r="U36" s="224"/>
      <c r="V36" s="224"/>
    </row>
    <row r="37" spans="1:24" s="85" customFormat="1" ht="40.15" customHeight="1" x14ac:dyDescent="0.25">
      <c r="A37" s="231">
        <v>7</v>
      </c>
      <c r="B37" s="236" t="s">
        <v>159</v>
      </c>
      <c r="C37" s="231" t="s">
        <v>115</v>
      </c>
      <c r="D37" s="237" t="s">
        <v>160</v>
      </c>
      <c r="E37" s="95" t="s">
        <v>153</v>
      </c>
      <c r="F37" s="93" t="s">
        <v>23</v>
      </c>
      <c r="G37" s="93" t="s">
        <v>137</v>
      </c>
      <c r="H37" s="224" t="s">
        <v>122</v>
      </c>
      <c r="I37" s="231">
        <v>78.66</v>
      </c>
      <c r="J37" s="260" t="s">
        <v>235</v>
      </c>
      <c r="K37" s="228">
        <v>1286957.8600000001</v>
      </c>
      <c r="L37" s="245">
        <v>1261218.69</v>
      </c>
      <c r="M37" s="228">
        <v>1029566.27</v>
      </c>
      <c r="N37" s="225">
        <v>80</v>
      </c>
      <c r="O37" s="245">
        <v>164205.92000000001</v>
      </c>
      <c r="P37" s="245">
        <v>67446.5</v>
      </c>
      <c r="Q37" s="245">
        <v>231652.42</v>
      </c>
      <c r="R37" s="257">
        <v>18</v>
      </c>
      <c r="S37" s="245">
        <v>25739.17</v>
      </c>
      <c r="T37" s="232">
        <v>2</v>
      </c>
      <c r="U37" s="224">
        <f>K37</f>
        <v>1286957.8600000001</v>
      </c>
      <c r="V37" s="224" t="s">
        <v>14</v>
      </c>
      <c r="W37" s="86" t="e">
        <f>#REF!-M37-Q37-S37</f>
        <v>#REF!</v>
      </c>
      <c r="X37" s="86" t="e">
        <f>#REF!-M37-Q37-S37</f>
        <v>#REF!</v>
      </c>
    </row>
    <row r="38" spans="1:24" s="85" customFormat="1" ht="40.15" customHeight="1" x14ac:dyDescent="0.25">
      <c r="A38" s="231"/>
      <c r="B38" s="236"/>
      <c r="C38" s="231"/>
      <c r="D38" s="237"/>
      <c r="E38" s="95" t="s">
        <v>154</v>
      </c>
      <c r="F38" s="84" t="s">
        <v>26</v>
      </c>
      <c r="G38" s="93" t="s">
        <v>158</v>
      </c>
      <c r="H38" s="224"/>
      <c r="I38" s="231"/>
      <c r="J38" s="261"/>
      <c r="K38" s="229"/>
      <c r="L38" s="246"/>
      <c r="M38" s="256"/>
      <c r="N38" s="226"/>
      <c r="O38" s="256"/>
      <c r="P38" s="256"/>
      <c r="Q38" s="256"/>
      <c r="R38" s="256"/>
      <c r="S38" s="256"/>
      <c r="T38" s="232"/>
      <c r="U38" s="224"/>
      <c r="V38" s="224"/>
      <c r="W38" s="86"/>
      <c r="X38" s="86"/>
    </row>
    <row r="39" spans="1:24" s="85" customFormat="1" ht="61.9" customHeight="1" x14ac:dyDescent="0.25">
      <c r="A39" s="231"/>
      <c r="B39" s="236"/>
      <c r="C39" s="231"/>
      <c r="D39" s="237"/>
      <c r="E39" s="95" t="s">
        <v>155</v>
      </c>
      <c r="F39" s="84" t="s">
        <v>58</v>
      </c>
      <c r="G39" s="93" t="s">
        <v>137</v>
      </c>
      <c r="H39" s="224"/>
      <c r="I39" s="231"/>
      <c r="J39" s="261"/>
      <c r="K39" s="229"/>
      <c r="L39" s="246"/>
      <c r="M39" s="256"/>
      <c r="N39" s="226"/>
      <c r="O39" s="256"/>
      <c r="P39" s="256"/>
      <c r="Q39" s="256"/>
      <c r="R39" s="256"/>
      <c r="S39" s="256"/>
      <c r="T39" s="232"/>
      <c r="U39" s="224"/>
      <c r="V39" s="224"/>
      <c r="W39" s="86"/>
      <c r="X39" s="86"/>
    </row>
    <row r="40" spans="1:24" s="85" customFormat="1" ht="40.15" customHeight="1" x14ac:dyDescent="0.25">
      <c r="A40" s="231"/>
      <c r="B40" s="236"/>
      <c r="C40" s="231"/>
      <c r="D40" s="237"/>
      <c r="E40" s="95" t="s">
        <v>156</v>
      </c>
      <c r="F40" s="84" t="s">
        <v>59</v>
      </c>
      <c r="G40" s="93" t="s">
        <v>142</v>
      </c>
      <c r="H40" s="224"/>
      <c r="I40" s="231"/>
      <c r="J40" s="261"/>
      <c r="K40" s="229"/>
      <c r="L40" s="246"/>
      <c r="M40" s="256"/>
      <c r="N40" s="226"/>
      <c r="O40" s="256"/>
      <c r="P40" s="256"/>
      <c r="Q40" s="256"/>
      <c r="R40" s="256"/>
      <c r="S40" s="256"/>
      <c r="T40" s="232"/>
      <c r="U40" s="224"/>
      <c r="V40" s="224"/>
      <c r="W40" s="86"/>
      <c r="X40" s="86"/>
    </row>
    <row r="41" spans="1:24" s="85" customFormat="1" ht="40.15" customHeight="1" x14ac:dyDescent="0.25">
      <c r="A41" s="231"/>
      <c r="B41" s="236"/>
      <c r="C41" s="231"/>
      <c r="D41" s="237"/>
      <c r="E41" s="93" t="s">
        <v>157</v>
      </c>
      <c r="F41" s="84" t="s">
        <v>60</v>
      </c>
      <c r="G41" s="93" t="s">
        <v>158</v>
      </c>
      <c r="H41" s="224"/>
      <c r="I41" s="231"/>
      <c r="J41" s="261"/>
      <c r="K41" s="229"/>
      <c r="L41" s="246"/>
      <c r="M41" s="256"/>
      <c r="N41" s="226"/>
      <c r="O41" s="256"/>
      <c r="P41" s="256"/>
      <c r="Q41" s="256"/>
      <c r="R41" s="256"/>
      <c r="S41" s="256"/>
      <c r="T41" s="232"/>
      <c r="U41" s="224"/>
      <c r="V41" s="224"/>
      <c r="W41" s="86"/>
      <c r="X41" s="86"/>
    </row>
    <row r="42" spans="1:24" s="85" customFormat="1" ht="40.15" customHeight="1" x14ac:dyDescent="0.25">
      <c r="A42" s="231"/>
      <c r="B42" s="236"/>
      <c r="C42" s="231"/>
      <c r="D42" s="237"/>
      <c r="E42" s="95" t="s">
        <v>253</v>
      </c>
      <c r="F42" s="84" t="s">
        <v>240</v>
      </c>
      <c r="G42" s="93" t="s">
        <v>142</v>
      </c>
      <c r="H42" s="224"/>
      <c r="I42" s="231"/>
      <c r="J42" s="261"/>
      <c r="K42" s="229"/>
      <c r="L42" s="246"/>
      <c r="M42" s="256"/>
      <c r="N42" s="226"/>
      <c r="O42" s="256"/>
      <c r="P42" s="256"/>
      <c r="Q42" s="256"/>
      <c r="R42" s="256"/>
      <c r="S42" s="256"/>
      <c r="T42" s="232"/>
      <c r="U42" s="224"/>
      <c r="V42" s="224"/>
      <c r="W42" s="86"/>
      <c r="X42" s="86"/>
    </row>
    <row r="43" spans="1:24" s="85" customFormat="1" ht="40.15" customHeight="1" x14ac:dyDescent="0.25">
      <c r="A43" s="231"/>
      <c r="B43" s="236"/>
      <c r="C43" s="231"/>
      <c r="D43" s="237"/>
      <c r="E43" s="95" t="s">
        <v>254</v>
      </c>
      <c r="F43" s="84" t="s">
        <v>241</v>
      </c>
      <c r="G43" s="93" t="s">
        <v>158</v>
      </c>
      <c r="H43" s="224"/>
      <c r="I43" s="231"/>
      <c r="J43" s="261"/>
      <c r="K43" s="229"/>
      <c r="L43" s="246"/>
      <c r="M43" s="256"/>
      <c r="N43" s="226"/>
      <c r="O43" s="256"/>
      <c r="P43" s="256"/>
      <c r="Q43" s="256"/>
      <c r="R43" s="256"/>
      <c r="S43" s="256"/>
      <c r="T43" s="232"/>
      <c r="U43" s="224"/>
      <c r="V43" s="224"/>
      <c r="W43" s="86"/>
      <c r="X43" s="86"/>
    </row>
    <row r="44" spans="1:24" s="85" customFormat="1" ht="40.15" customHeight="1" x14ac:dyDescent="0.25">
      <c r="A44" s="231"/>
      <c r="B44" s="236"/>
      <c r="C44" s="231"/>
      <c r="D44" s="237"/>
      <c r="E44" s="95" t="s">
        <v>255</v>
      </c>
      <c r="F44" s="84" t="s">
        <v>243</v>
      </c>
      <c r="G44" s="93" t="s">
        <v>158</v>
      </c>
      <c r="H44" s="224"/>
      <c r="I44" s="231"/>
      <c r="J44" s="261"/>
      <c r="K44" s="229"/>
      <c r="L44" s="246"/>
      <c r="M44" s="256"/>
      <c r="N44" s="226"/>
      <c r="O44" s="256"/>
      <c r="P44" s="256"/>
      <c r="Q44" s="256"/>
      <c r="R44" s="256"/>
      <c r="S44" s="256"/>
      <c r="T44" s="232"/>
      <c r="U44" s="224"/>
      <c r="V44" s="224"/>
      <c r="W44" s="86"/>
      <c r="X44" s="86"/>
    </row>
    <row r="45" spans="1:24" s="85" customFormat="1" ht="40.15" customHeight="1" x14ac:dyDescent="0.25">
      <c r="A45" s="231"/>
      <c r="B45" s="236"/>
      <c r="C45" s="231"/>
      <c r="D45" s="237"/>
      <c r="E45" s="95" t="s">
        <v>256</v>
      </c>
      <c r="F45" s="84" t="s">
        <v>244</v>
      </c>
      <c r="G45" s="93" t="s">
        <v>137</v>
      </c>
      <c r="H45" s="224"/>
      <c r="I45" s="231"/>
      <c r="J45" s="261"/>
      <c r="K45" s="229"/>
      <c r="L45" s="246"/>
      <c r="M45" s="256"/>
      <c r="N45" s="226"/>
      <c r="O45" s="256"/>
      <c r="P45" s="256"/>
      <c r="Q45" s="256"/>
      <c r="R45" s="256"/>
      <c r="S45" s="256"/>
      <c r="T45" s="232"/>
      <c r="U45" s="224"/>
      <c r="V45" s="224"/>
      <c r="W45" s="86"/>
      <c r="X45" s="86"/>
    </row>
    <row r="46" spans="1:24" s="85" customFormat="1" ht="40.15" customHeight="1" x14ac:dyDescent="0.25">
      <c r="A46" s="231"/>
      <c r="B46" s="236"/>
      <c r="C46" s="231"/>
      <c r="D46" s="237"/>
      <c r="E46" s="95" t="s">
        <v>257</v>
      </c>
      <c r="F46" s="84" t="s">
        <v>252</v>
      </c>
      <c r="G46" s="93" t="s">
        <v>137</v>
      </c>
      <c r="H46" s="224"/>
      <c r="I46" s="231"/>
      <c r="J46" s="261"/>
      <c r="K46" s="229"/>
      <c r="L46" s="246"/>
      <c r="M46" s="256"/>
      <c r="N46" s="226"/>
      <c r="O46" s="256"/>
      <c r="P46" s="256"/>
      <c r="Q46" s="256"/>
      <c r="R46" s="256"/>
      <c r="S46" s="256"/>
      <c r="T46" s="232"/>
      <c r="U46" s="224"/>
      <c r="V46" s="224"/>
      <c r="W46" s="86"/>
      <c r="X46" s="86"/>
    </row>
    <row r="47" spans="1:24" s="85" customFormat="1" ht="40.15" customHeight="1" x14ac:dyDescent="0.25">
      <c r="A47" s="231"/>
      <c r="B47" s="236"/>
      <c r="C47" s="231"/>
      <c r="D47" s="237"/>
      <c r="E47" s="100" t="s">
        <v>258</v>
      </c>
      <c r="F47" s="84" t="s">
        <v>251</v>
      </c>
      <c r="G47" s="93" t="s">
        <v>137</v>
      </c>
      <c r="H47" s="224"/>
      <c r="I47" s="231"/>
      <c r="J47" s="262"/>
      <c r="K47" s="230"/>
      <c r="L47" s="247"/>
      <c r="M47" s="248"/>
      <c r="N47" s="227"/>
      <c r="O47" s="248"/>
      <c r="P47" s="248"/>
      <c r="Q47" s="248"/>
      <c r="R47" s="248"/>
      <c r="S47" s="248"/>
      <c r="T47" s="232"/>
      <c r="U47" s="224"/>
      <c r="V47" s="224"/>
    </row>
    <row r="48" spans="1:24" s="85" customFormat="1" ht="58.9" customHeight="1" x14ac:dyDescent="0.25">
      <c r="A48" s="231">
        <v>8</v>
      </c>
      <c r="B48" s="236" t="s">
        <v>161</v>
      </c>
      <c r="C48" s="231" t="s">
        <v>115</v>
      </c>
      <c r="D48" s="237" t="s">
        <v>162</v>
      </c>
      <c r="E48" s="95" t="s">
        <v>163</v>
      </c>
      <c r="F48" s="93" t="s">
        <v>23</v>
      </c>
      <c r="G48" s="100" t="s">
        <v>128</v>
      </c>
      <c r="H48" s="224" t="s">
        <v>122</v>
      </c>
      <c r="I48" s="231">
        <v>78.319999999999993</v>
      </c>
      <c r="J48" s="224" t="s">
        <v>272</v>
      </c>
      <c r="K48" s="228">
        <v>550356.72</v>
      </c>
      <c r="L48" s="245">
        <v>539349.57999999996</v>
      </c>
      <c r="M48" s="228">
        <v>440285.36</v>
      </c>
      <c r="N48" s="225">
        <v>80</v>
      </c>
      <c r="O48" s="245">
        <v>46087.88</v>
      </c>
      <c r="P48" s="245">
        <v>52976.34</v>
      </c>
      <c r="Q48" s="245">
        <v>99064.22</v>
      </c>
      <c r="R48" s="257">
        <v>18</v>
      </c>
      <c r="S48" s="245">
        <v>11007.14</v>
      </c>
      <c r="T48" s="225">
        <v>2</v>
      </c>
      <c r="U48" s="228">
        <f>K48</f>
        <v>550356.72</v>
      </c>
      <c r="V48" s="228" t="s">
        <v>14</v>
      </c>
      <c r="W48" s="86">
        <f t="shared" ref="W48" si="4">K48-M48-Q48-S48</f>
        <v>-1.4551915228366852E-11</v>
      </c>
      <c r="X48" s="86">
        <f t="shared" ref="X48" si="5">K48-M48-Q48-S48</f>
        <v>-1.4551915228366852E-11</v>
      </c>
    </row>
    <row r="49" spans="1:24" s="85" customFormat="1" ht="53.45" customHeight="1" x14ac:dyDescent="0.25">
      <c r="A49" s="231"/>
      <c r="B49" s="236"/>
      <c r="C49" s="231"/>
      <c r="D49" s="237"/>
      <c r="E49" s="95" t="s">
        <v>164</v>
      </c>
      <c r="F49" s="84" t="s">
        <v>26</v>
      </c>
      <c r="G49" s="93" t="s">
        <v>137</v>
      </c>
      <c r="H49" s="224"/>
      <c r="I49" s="231"/>
      <c r="J49" s="224"/>
      <c r="K49" s="229"/>
      <c r="L49" s="246"/>
      <c r="M49" s="256"/>
      <c r="N49" s="226"/>
      <c r="O49" s="256"/>
      <c r="P49" s="256"/>
      <c r="Q49" s="256"/>
      <c r="R49" s="256"/>
      <c r="S49" s="256"/>
      <c r="T49" s="226"/>
      <c r="U49" s="229"/>
      <c r="V49" s="229"/>
      <c r="W49" s="86"/>
      <c r="X49" s="86"/>
    </row>
    <row r="50" spans="1:24" s="85" customFormat="1" ht="67.900000000000006" customHeight="1" x14ac:dyDescent="0.25">
      <c r="A50" s="231"/>
      <c r="B50" s="236"/>
      <c r="C50" s="231"/>
      <c r="D50" s="237"/>
      <c r="E50" s="95" t="s">
        <v>165</v>
      </c>
      <c r="F50" s="84" t="s">
        <v>58</v>
      </c>
      <c r="G50" s="93" t="s">
        <v>137</v>
      </c>
      <c r="H50" s="224"/>
      <c r="I50" s="231"/>
      <c r="J50" s="224"/>
      <c r="K50" s="230"/>
      <c r="L50" s="247"/>
      <c r="M50" s="248"/>
      <c r="N50" s="227"/>
      <c r="O50" s="248"/>
      <c r="P50" s="248"/>
      <c r="Q50" s="248"/>
      <c r="R50" s="248"/>
      <c r="S50" s="248"/>
      <c r="T50" s="227"/>
      <c r="U50" s="230"/>
      <c r="V50" s="230"/>
      <c r="W50" s="86"/>
      <c r="X50" s="86"/>
    </row>
    <row r="51" spans="1:24" s="85" customFormat="1" ht="58.9" customHeight="1" x14ac:dyDescent="0.25">
      <c r="A51" s="231">
        <v>9</v>
      </c>
      <c r="B51" s="236" t="s">
        <v>166</v>
      </c>
      <c r="C51" s="231" t="s">
        <v>115</v>
      </c>
      <c r="D51" s="237" t="s">
        <v>167</v>
      </c>
      <c r="E51" s="95" t="s">
        <v>168</v>
      </c>
      <c r="F51" s="93" t="s">
        <v>23</v>
      </c>
      <c r="G51" s="100" t="s">
        <v>25</v>
      </c>
      <c r="H51" s="224" t="s">
        <v>122</v>
      </c>
      <c r="I51" s="231">
        <v>77.819999999999993</v>
      </c>
      <c r="J51" s="224" t="s">
        <v>272</v>
      </c>
      <c r="K51" s="228">
        <v>611438.18999999994</v>
      </c>
      <c r="L51" s="245">
        <v>599209.42000000004</v>
      </c>
      <c r="M51" s="228">
        <v>489150.54</v>
      </c>
      <c r="N51" s="225">
        <v>80</v>
      </c>
      <c r="O51" s="245">
        <v>71730.200000000012</v>
      </c>
      <c r="P51" s="245">
        <v>38328.68</v>
      </c>
      <c r="Q51" s="245">
        <v>110058.88</v>
      </c>
      <c r="R51" s="257">
        <v>18</v>
      </c>
      <c r="S51" s="245">
        <v>12228.77</v>
      </c>
      <c r="T51" s="232">
        <v>2</v>
      </c>
      <c r="U51" s="224">
        <f>K51</f>
        <v>611438.18999999994</v>
      </c>
      <c r="V51" s="224" t="s">
        <v>14</v>
      </c>
      <c r="W51" s="86">
        <f t="shared" ref="W51" si="6">K51-M51-Q51-S51</f>
        <v>-4.0017766878008842E-11</v>
      </c>
      <c r="X51" s="86">
        <f t="shared" ref="X51" si="7">K51-M51-Q51-S51</f>
        <v>-4.0017766878008842E-11</v>
      </c>
    </row>
    <row r="52" spans="1:24" s="85" customFormat="1" ht="57.6" customHeight="1" x14ac:dyDescent="0.25">
      <c r="A52" s="231"/>
      <c r="B52" s="236"/>
      <c r="C52" s="231"/>
      <c r="D52" s="237"/>
      <c r="E52" s="95" t="s">
        <v>169</v>
      </c>
      <c r="F52" s="84" t="s">
        <v>26</v>
      </c>
      <c r="G52" s="93" t="s">
        <v>24</v>
      </c>
      <c r="H52" s="224"/>
      <c r="I52" s="231"/>
      <c r="J52" s="224"/>
      <c r="K52" s="229"/>
      <c r="L52" s="246"/>
      <c r="M52" s="256"/>
      <c r="N52" s="226"/>
      <c r="O52" s="256"/>
      <c r="P52" s="256"/>
      <c r="Q52" s="256"/>
      <c r="R52" s="256"/>
      <c r="S52" s="256"/>
      <c r="T52" s="232"/>
      <c r="U52" s="224"/>
      <c r="V52" s="224"/>
      <c r="W52" s="86"/>
      <c r="X52" s="86"/>
    </row>
    <row r="53" spans="1:24" s="85" customFormat="1" ht="57" customHeight="1" x14ac:dyDescent="0.25">
      <c r="A53" s="231"/>
      <c r="B53" s="236"/>
      <c r="C53" s="231"/>
      <c r="D53" s="237"/>
      <c r="E53" s="95" t="s">
        <v>170</v>
      </c>
      <c r="F53" s="84" t="s">
        <v>58</v>
      </c>
      <c r="G53" s="93" t="s">
        <v>121</v>
      </c>
      <c r="H53" s="224"/>
      <c r="I53" s="231"/>
      <c r="J53" s="224"/>
      <c r="K53" s="230"/>
      <c r="L53" s="247"/>
      <c r="M53" s="248"/>
      <c r="N53" s="227"/>
      <c r="O53" s="248"/>
      <c r="P53" s="248"/>
      <c r="Q53" s="248"/>
      <c r="R53" s="248"/>
      <c r="S53" s="248"/>
      <c r="T53" s="232"/>
      <c r="U53" s="224"/>
      <c r="V53" s="224"/>
      <c r="W53" s="86"/>
      <c r="X53" s="86"/>
    </row>
    <row r="54" spans="1:24" s="85" customFormat="1" ht="61.15" customHeight="1" x14ac:dyDescent="0.25">
      <c r="A54" s="231">
        <v>10</v>
      </c>
      <c r="B54" s="236" t="s">
        <v>171</v>
      </c>
      <c r="C54" s="231" t="s">
        <v>115</v>
      </c>
      <c r="D54" s="237" t="s">
        <v>172</v>
      </c>
      <c r="E54" s="95" t="s">
        <v>173</v>
      </c>
      <c r="F54" s="93" t="s">
        <v>23</v>
      </c>
      <c r="G54" s="100" t="s">
        <v>148</v>
      </c>
      <c r="H54" s="224" t="s">
        <v>122</v>
      </c>
      <c r="I54" s="231">
        <v>75.58</v>
      </c>
      <c r="J54" s="224" t="s">
        <v>273</v>
      </c>
      <c r="K54" s="228">
        <v>1145265.6200000001</v>
      </c>
      <c r="L54" s="245">
        <v>1122360.3</v>
      </c>
      <c r="M54" s="228">
        <v>916212.49</v>
      </c>
      <c r="N54" s="225">
        <v>80</v>
      </c>
      <c r="O54" s="245">
        <v>64745.47</v>
      </c>
      <c r="P54" s="245">
        <v>141402.34</v>
      </c>
      <c r="Q54" s="245">
        <v>206147.81</v>
      </c>
      <c r="R54" s="257">
        <v>18</v>
      </c>
      <c r="S54" s="245">
        <v>22905.32</v>
      </c>
      <c r="T54" s="232">
        <v>2</v>
      </c>
      <c r="U54" s="224">
        <f>K54</f>
        <v>1145265.6200000001</v>
      </c>
      <c r="V54" s="224" t="s">
        <v>14</v>
      </c>
      <c r="W54" s="86">
        <f t="shared" ref="W54" si="8">K54-M54-Q54-S54</f>
        <v>1.2369127944111824E-10</v>
      </c>
      <c r="X54" s="86">
        <f t="shared" ref="X54" si="9">K54-M54-Q54-S54</f>
        <v>1.2369127944111824E-10</v>
      </c>
    </row>
    <row r="55" spans="1:24" s="85" customFormat="1" ht="61.15" customHeight="1" x14ac:dyDescent="0.25">
      <c r="A55" s="231"/>
      <c r="B55" s="236"/>
      <c r="C55" s="231"/>
      <c r="D55" s="237"/>
      <c r="E55" s="95" t="s">
        <v>91</v>
      </c>
      <c r="F55" s="84" t="s">
        <v>26</v>
      </c>
      <c r="G55" s="93" t="s">
        <v>147</v>
      </c>
      <c r="H55" s="224"/>
      <c r="I55" s="231"/>
      <c r="J55" s="224"/>
      <c r="K55" s="229"/>
      <c r="L55" s="246"/>
      <c r="M55" s="229"/>
      <c r="N55" s="226"/>
      <c r="O55" s="246"/>
      <c r="P55" s="246"/>
      <c r="Q55" s="246"/>
      <c r="R55" s="256"/>
      <c r="S55" s="246"/>
      <c r="T55" s="232"/>
      <c r="U55" s="224"/>
      <c r="V55" s="224"/>
      <c r="W55" s="86"/>
      <c r="X55" s="86"/>
    </row>
    <row r="56" spans="1:24" s="85" customFormat="1" ht="61.15" customHeight="1" x14ac:dyDescent="0.25">
      <c r="A56" s="231"/>
      <c r="B56" s="236"/>
      <c r="C56" s="231"/>
      <c r="D56" s="237"/>
      <c r="E56" s="99" t="s">
        <v>250</v>
      </c>
      <c r="F56" s="84" t="s">
        <v>246</v>
      </c>
      <c r="G56" s="94" t="s">
        <v>148</v>
      </c>
      <c r="H56" s="224"/>
      <c r="I56" s="231"/>
      <c r="J56" s="224"/>
      <c r="K56" s="230"/>
      <c r="L56" s="247"/>
      <c r="M56" s="248"/>
      <c r="N56" s="227"/>
      <c r="O56" s="248"/>
      <c r="P56" s="248"/>
      <c r="Q56" s="248"/>
      <c r="R56" s="248"/>
      <c r="S56" s="248"/>
      <c r="T56" s="232"/>
      <c r="U56" s="224"/>
      <c r="V56" s="224"/>
      <c r="W56" s="86"/>
      <c r="X56" s="86"/>
    </row>
    <row r="57" spans="1:24" s="85" customFormat="1" ht="61.15" customHeight="1" x14ac:dyDescent="0.25">
      <c r="A57" s="231">
        <v>11</v>
      </c>
      <c r="B57" s="236" t="s">
        <v>174</v>
      </c>
      <c r="C57" s="231" t="s">
        <v>115</v>
      </c>
      <c r="D57" s="237" t="s">
        <v>175</v>
      </c>
      <c r="E57" s="95" t="s">
        <v>176</v>
      </c>
      <c r="F57" s="93" t="s">
        <v>23</v>
      </c>
      <c r="G57" s="100" t="s">
        <v>129</v>
      </c>
      <c r="H57" s="224" t="s">
        <v>122</v>
      </c>
      <c r="I57" s="231">
        <v>74.3</v>
      </c>
      <c r="J57" s="224" t="s">
        <v>274</v>
      </c>
      <c r="K57" s="228">
        <v>1327528.1200000001</v>
      </c>
      <c r="L57" s="245">
        <v>1300977.55</v>
      </c>
      <c r="M57" s="228">
        <v>1062022.49</v>
      </c>
      <c r="N57" s="225">
        <v>80</v>
      </c>
      <c r="O57" s="245">
        <v>74130.55</v>
      </c>
      <c r="P57" s="245">
        <v>164824.51</v>
      </c>
      <c r="Q57" s="245">
        <v>238955.06</v>
      </c>
      <c r="R57" s="257">
        <v>18</v>
      </c>
      <c r="S57" s="245">
        <v>26550.57</v>
      </c>
      <c r="T57" s="232">
        <v>2</v>
      </c>
      <c r="U57" s="224">
        <f>K57</f>
        <v>1327528.1200000001</v>
      </c>
      <c r="V57" s="224" t="s">
        <v>14</v>
      </c>
      <c r="W57" s="86">
        <f t="shared" ref="W57" si="10">K57-M57-Q57-S57</f>
        <v>1.2369127944111824E-10</v>
      </c>
      <c r="X57" s="86">
        <f t="shared" ref="X57" si="11">K57-M57-Q57-S57</f>
        <v>1.2369127944111824E-10</v>
      </c>
    </row>
    <row r="58" spans="1:24" s="85" customFormat="1" ht="61.15" customHeight="1" x14ac:dyDescent="0.25">
      <c r="A58" s="231"/>
      <c r="B58" s="236"/>
      <c r="C58" s="231"/>
      <c r="D58" s="237"/>
      <c r="E58" s="95" t="s">
        <v>177</v>
      </c>
      <c r="F58" s="84" t="s">
        <v>26</v>
      </c>
      <c r="G58" s="93" t="s">
        <v>179</v>
      </c>
      <c r="H58" s="224"/>
      <c r="I58" s="231"/>
      <c r="J58" s="224"/>
      <c r="K58" s="229"/>
      <c r="L58" s="246"/>
      <c r="M58" s="256"/>
      <c r="N58" s="226"/>
      <c r="O58" s="256"/>
      <c r="P58" s="256"/>
      <c r="Q58" s="256"/>
      <c r="R58" s="256"/>
      <c r="S58" s="256"/>
      <c r="T58" s="232"/>
      <c r="U58" s="224"/>
      <c r="V58" s="224"/>
      <c r="W58" s="86"/>
      <c r="X58" s="86"/>
    </row>
    <row r="59" spans="1:24" s="85" customFormat="1" ht="61.15" customHeight="1" x14ac:dyDescent="0.25">
      <c r="A59" s="231"/>
      <c r="B59" s="236"/>
      <c r="C59" s="231"/>
      <c r="D59" s="237"/>
      <c r="E59" s="95" t="s">
        <v>178</v>
      </c>
      <c r="F59" s="84" t="s">
        <v>58</v>
      </c>
      <c r="G59" s="100" t="s">
        <v>129</v>
      </c>
      <c r="H59" s="224"/>
      <c r="I59" s="231"/>
      <c r="J59" s="224"/>
      <c r="K59" s="230"/>
      <c r="L59" s="247"/>
      <c r="M59" s="248"/>
      <c r="N59" s="227"/>
      <c r="O59" s="248"/>
      <c r="P59" s="248"/>
      <c r="Q59" s="248"/>
      <c r="R59" s="248"/>
      <c r="S59" s="248"/>
      <c r="T59" s="232"/>
      <c r="U59" s="224"/>
      <c r="V59" s="224"/>
      <c r="W59" s="86"/>
      <c r="X59" s="86"/>
    </row>
    <row r="60" spans="1:24" s="85" customFormat="1" ht="94.15" customHeight="1" x14ac:dyDescent="0.25">
      <c r="A60" s="231">
        <v>12</v>
      </c>
      <c r="B60" s="236" t="s">
        <v>180</v>
      </c>
      <c r="C60" s="231" t="s">
        <v>115</v>
      </c>
      <c r="D60" s="237" t="s">
        <v>181</v>
      </c>
      <c r="E60" s="95" t="s">
        <v>104</v>
      </c>
      <c r="F60" s="93" t="s">
        <v>23</v>
      </c>
      <c r="G60" s="100" t="s">
        <v>25</v>
      </c>
      <c r="H60" s="224" t="s">
        <v>122</v>
      </c>
      <c r="I60" s="231">
        <v>73.489999999999995</v>
      </c>
      <c r="J60" s="224" t="s">
        <v>233</v>
      </c>
      <c r="K60" s="228">
        <v>1393658.97</v>
      </c>
      <c r="L60" s="245">
        <v>1365785.81</v>
      </c>
      <c r="M60" s="228">
        <v>1114927.19</v>
      </c>
      <c r="N60" s="225">
        <v>80</v>
      </c>
      <c r="O60" s="245">
        <v>161510.32</v>
      </c>
      <c r="P60" s="245">
        <v>89348.3</v>
      </c>
      <c r="Q60" s="245">
        <v>250858.62</v>
      </c>
      <c r="R60" s="257">
        <v>18</v>
      </c>
      <c r="S60" s="245">
        <v>27873.16</v>
      </c>
      <c r="T60" s="232">
        <v>2</v>
      </c>
      <c r="U60" s="224">
        <f>K60</f>
        <v>1393658.97</v>
      </c>
      <c r="V60" s="224" t="s">
        <v>14</v>
      </c>
      <c r="W60" s="86">
        <f t="shared" ref="W60" si="12">K60-M60-Q60-S60</f>
        <v>3.2741809263825417E-11</v>
      </c>
      <c r="X60" s="86">
        <f t="shared" ref="X60" si="13">K60-M60-Q60-S60</f>
        <v>3.2741809263825417E-11</v>
      </c>
    </row>
    <row r="61" spans="1:24" s="85" customFormat="1" ht="94.15" customHeight="1" x14ac:dyDescent="0.25">
      <c r="A61" s="231"/>
      <c r="B61" s="236"/>
      <c r="C61" s="231"/>
      <c r="D61" s="237"/>
      <c r="E61" s="95" t="s">
        <v>105</v>
      </c>
      <c r="F61" s="84" t="s">
        <v>26</v>
      </c>
      <c r="G61" s="93" t="s">
        <v>24</v>
      </c>
      <c r="H61" s="224"/>
      <c r="I61" s="231"/>
      <c r="J61" s="224"/>
      <c r="K61" s="230"/>
      <c r="L61" s="247"/>
      <c r="M61" s="248"/>
      <c r="N61" s="227"/>
      <c r="O61" s="248"/>
      <c r="P61" s="248"/>
      <c r="Q61" s="248"/>
      <c r="R61" s="248"/>
      <c r="S61" s="248"/>
      <c r="T61" s="232"/>
      <c r="U61" s="224"/>
      <c r="V61" s="224"/>
      <c r="W61" s="86"/>
      <c r="X61" s="86"/>
    </row>
    <row r="62" spans="1:24" s="85" customFormat="1" ht="57.6" customHeight="1" x14ac:dyDescent="0.25">
      <c r="A62" s="231">
        <v>13</v>
      </c>
      <c r="B62" s="236" t="s">
        <v>182</v>
      </c>
      <c r="C62" s="231" t="s">
        <v>115</v>
      </c>
      <c r="D62" s="237" t="s">
        <v>183</v>
      </c>
      <c r="E62" s="95" t="s">
        <v>184</v>
      </c>
      <c r="F62" s="93" t="s">
        <v>23</v>
      </c>
      <c r="G62" s="100" t="s">
        <v>129</v>
      </c>
      <c r="H62" s="224" t="s">
        <v>122</v>
      </c>
      <c r="I62" s="231">
        <v>72.73</v>
      </c>
      <c r="J62" s="224" t="s">
        <v>275</v>
      </c>
      <c r="K62" s="228">
        <v>621087.57999999996</v>
      </c>
      <c r="L62" s="245">
        <v>608665.82999999996</v>
      </c>
      <c r="M62" s="228">
        <v>496870.06</v>
      </c>
      <c r="N62" s="225">
        <v>80</v>
      </c>
      <c r="O62" s="245">
        <v>47889.64</v>
      </c>
      <c r="P62" s="245">
        <v>63906.13</v>
      </c>
      <c r="Q62" s="245">
        <v>111795.76999999999</v>
      </c>
      <c r="R62" s="257">
        <v>18</v>
      </c>
      <c r="S62" s="245">
        <v>12421.75</v>
      </c>
      <c r="T62" s="232">
        <v>2</v>
      </c>
      <c r="U62" s="224">
        <f>K62</f>
        <v>621087.57999999996</v>
      </c>
      <c r="V62" s="224" t="s">
        <v>14</v>
      </c>
      <c r="W62" s="86">
        <f t="shared" ref="W62" si="14">K62-M62-Q62-S62</f>
        <v>-2.9103830456733704E-11</v>
      </c>
      <c r="X62" s="86">
        <f t="shared" ref="X62" si="15">K62-M62-Q62-S62</f>
        <v>-2.9103830456733704E-11</v>
      </c>
    </row>
    <row r="63" spans="1:24" s="85" customFormat="1" ht="57.6" customHeight="1" x14ac:dyDescent="0.25">
      <c r="A63" s="231"/>
      <c r="B63" s="236"/>
      <c r="C63" s="231"/>
      <c r="D63" s="237"/>
      <c r="E63" s="95" t="s">
        <v>185</v>
      </c>
      <c r="F63" s="84" t="s">
        <v>26</v>
      </c>
      <c r="G63" s="93" t="s">
        <v>179</v>
      </c>
      <c r="H63" s="224"/>
      <c r="I63" s="231"/>
      <c r="J63" s="224"/>
      <c r="K63" s="229"/>
      <c r="L63" s="246"/>
      <c r="M63" s="229"/>
      <c r="N63" s="226"/>
      <c r="O63" s="246"/>
      <c r="P63" s="246"/>
      <c r="Q63" s="246"/>
      <c r="R63" s="256"/>
      <c r="S63" s="246"/>
      <c r="T63" s="232"/>
      <c r="U63" s="224"/>
      <c r="V63" s="224"/>
      <c r="W63" s="86"/>
      <c r="X63" s="86"/>
    </row>
    <row r="64" spans="1:24" s="85" customFormat="1" ht="57.6" customHeight="1" x14ac:dyDescent="0.25">
      <c r="A64" s="231"/>
      <c r="B64" s="236"/>
      <c r="C64" s="231"/>
      <c r="D64" s="237"/>
      <c r="E64" s="98" t="s">
        <v>249</v>
      </c>
      <c r="F64" s="84" t="s">
        <v>246</v>
      </c>
      <c r="G64" s="101" t="s">
        <v>129</v>
      </c>
      <c r="H64" s="224"/>
      <c r="I64" s="231"/>
      <c r="J64" s="224"/>
      <c r="K64" s="230"/>
      <c r="L64" s="247"/>
      <c r="M64" s="248"/>
      <c r="N64" s="227"/>
      <c r="O64" s="248"/>
      <c r="P64" s="248"/>
      <c r="Q64" s="248"/>
      <c r="R64" s="248"/>
      <c r="S64" s="248"/>
      <c r="T64" s="232"/>
      <c r="U64" s="224"/>
      <c r="V64" s="224"/>
      <c r="W64" s="86"/>
      <c r="X64" s="86"/>
    </row>
    <row r="65" spans="1:24" s="85" customFormat="1" ht="61.15" customHeight="1" x14ac:dyDescent="0.25">
      <c r="A65" s="231">
        <v>14</v>
      </c>
      <c r="B65" s="236" t="s">
        <v>186</v>
      </c>
      <c r="C65" s="231" t="s">
        <v>115</v>
      </c>
      <c r="D65" s="237" t="s">
        <v>187</v>
      </c>
      <c r="E65" s="95" t="s">
        <v>188</v>
      </c>
      <c r="F65" s="93" t="s">
        <v>23</v>
      </c>
      <c r="G65" s="100" t="s">
        <v>158</v>
      </c>
      <c r="H65" s="224" t="s">
        <v>122</v>
      </c>
      <c r="I65" s="231">
        <v>72.06</v>
      </c>
      <c r="J65" s="224" t="s">
        <v>236</v>
      </c>
      <c r="K65" s="228">
        <v>288960.74</v>
      </c>
      <c r="L65" s="245">
        <v>283181.51</v>
      </c>
      <c r="M65" s="228">
        <v>231168.58</v>
      </c>
      <c r="N65" s="225">
        <v>80</v>
      </c>
      <c r="O65" s="245">
        <v>33984.26</v>
      </c>
      <c r="P65" s="245">
        <v>18028.669999999998</v>
      </c>
      <c r="Q65" s="245">
        <v>52012.93</v>
      </c>
      <c r="R65" s="257">
        <v>18</v>
      </c>
      <c r="S65" s="245">
        <v>5779.23</v>
      </c>
      <c r="T65" s="232">
        <v>2</v>
      </c>
      <c r="U65" s="224">
        <f>K65</f>
        <v>288960.74</v>
      </c>
      <c r="V65" s="224" t="s">
        <v>14</v>
      </c>
      <c r="W65" s="86">
        <f t="shared" ref="W65" si="16">K65-M65-Q65-S65</f>
        <v>0</v>
      </c>
      <c r="X65" s="86">
        <f t="shared" ref="X65" si="17">K65-M65-Q65-S65</f>
        <v>0</v>
      </c>
    </row>
    <row r="66" spans="1:24" s="85" customFormat="1" ht="61.15" customHeight="1" x14ac:dyDescent="0.25">
      <c r="A66" s="231"/>
      <c r="B66" s="236"/>
      <c r="C66" s="231"/>
      <c r="D66" s="237"/>
      <c r="E66" s="95" t="s">
        <v>189</v>
      </c>
      <c r="F66" s="84" t="s">
        <v>26</v>
      </c>
      <c r="G66" s="100" t="s">
        <v>129</v>
      </c>
      <c r="H66" s="224"/>
      <c r="I66" s="231"/>
      <c r="J66" s="224"/>
      <c r="K66" s="229"/>
      <c r="L66" s="246"/>
      <c r="M66" s="256"/>
      <c r="N66" s="226"/>
      <c r="O66" s="256"/>
      <c r="P66" s="256"/>
      <c r="Q66" s="256"/>
      <c r="R66" s="256"/>
      <c r="S66" s="256"/>
      <c r="T66" s="232"/>
      <c r="U66" s="224"/>
      <c r="V66" s="224"/>
      <c r="W66" s="86"/>
      <c r="X66" s="86"/>
    </row>
    <row r="67" spans="1:24" s="85" customFormat="1" ht="61.15" customHeight="1" x14ac:dyDescent="0.25">
      <c r="A67" s="231"/>
      <c r="B67" s="236"/>
      <c r="C67" s="231"/>
      <c r="D67" s="237"/>
      <c r="E67" s="95" t="s">
        <v>190</v>
      </c>
      <c r="F67" s="84" t="s">
        <v>58</v>
      </c>
      <c r="G67" s="100" t="s">
        <v>158</v>
      </c>
      <c r="H67" s="224"/>
      <c r="I67" s="231"/>
      <c r="J67" s="224"/>
      <c r="K67" s="230"/>
      <c r="L67" s="247"/>
      <c r="M67" s="248"/>
      <c r="N67" s="227"/>
      <c r="O67" s="248"/>
      <c r="P67" s="248"/>
      <c r="Q67" s="248"/>
      <c r="R67" s="248"/>
      <c r="S67" s="248"/>
      <c r="T67" s="232"/>
      <c r="U67" s="224"/>
      <c r="V67" s="224"/>
      <c r="W67" s="86"/>
      <c r="X67" s="86"/>
    </row>
    <row r="68" spans="1:24" s="85" customFormat="1" ht="63" customHeight="1" x14ac:dyDescent="0.25">
      <c r="A68" s="231">
        <v>15</v>
      </c>
      <c r="B68" s="236" t="s">
        <v>191</v>
      </c>
      <c r="C68" s="231" t="s">
        <v>115</v>
      </c>
      <c r="D68" s="237" t="s">
        <v>192</v>
      </c>
      <c r="E68" s="95" t="s">
        <v>193</v>
      </c>
      <c r="F68" s="93" t="s">
        <v>23</v>
      </c>
      <c r="G68" s="100" t="s">
        <v>128</v>
      </c>
      <c r="H68" s="224" t="s">
        <v>122</v>
      </c>
      <c r="I68" s="231">
        <v>71.150000000000006</v>
      </c>
      <c r="J68" s="224" t="s">
        <v>234</v>
      </c>
      <c r="K68" s="228">
        <v>749780.52</v>
      </c>
      <c r="L68" s="245">
        <v>734784.9</v>
      </c>
      <c r="M68" s="228">
        <v>599824.41</v>
      </c>
      <c r="N68" s="225">
        <v>80</v>
      </c>
      <c r="O68" s="245">
        <v>80984.789999999994</v>
      </c>
      <c r="P68" s="245">
        <v>53975.7</v>
      </c>
      <c r="Q68" s="245">
        <v>134960.49</v>
      </c>
      <c r="R68" s="257">
        <v>18</v>
      </c>
      <c r="S68" s="245">
        <v>14995.619999999999</v>
      </c>
      <c r="T68" s="232">
        <v>2</v>
      </c>
      <c r="U68" s="224">
        <f>K68</f>
        <v>749780.52</v>
      </c>
      <c r="V68" s="224" t="s">
        <v>14</v>
      </c>
      <c r="W68" s="86">
        <f t="shared" ref="W68" si="18">K68-M68-Q68-S68</f>
        <v>0</v>
      </c>
      <c r="X68" s="86">
        <f t="shared" ref="X68" si="19">K68-M68-Q68-S68</f>
        <v>0</v>
      </c>
    </row>
    <row r="69" spans="1:24" s="85" customFormat="1" ht="63" customHeight="1" x14ac:dyDescent="0.25">
      <c r="A69" s="231"/>
      <c r="B69" s="236"/>
      <c r="C69" s="231"/>
      <c r="D69" s="237"/>
      <c r="E69" s="95" t="s">
        <v>194</v>
      </c>
      <c r="F69" s="84" t="s">
        <v>26</v>
      </c>
      <c r="G69" s="93" t="s">
        <v>195</v>
      </c>
      <c r="H69" s="224"/>
      <c r="I69" s="231"/>
      <c r="J69" s="224"/>
      <c r="K69" s="229"/>
      <c r="L69" s="246"/>
      <c r="M69" s="229"/>
      <c r="N69" s="226"/>
      <c r="O69" s="246"/>
      <c r="P69" s="246"/>
      <c r="Q69" s="246"/>
      <c r="R69" s="256"/>
      <c r="S69" s="246"/>
      <c r="T69" s="232"/>
      <c r="U69" s="224"/>
      <c r="V69" s="224"/>
      <c r="W69" s="86"/>
      <c r="X69" s="86"/>
    </row>
    <row r="70" spans="1:24" s="85" customFormat="1" ht="63" customHeight="1" x14ac:dyDescent="0.25">
      <c r="A70" s="231"/>
      <c r="B70" s="236"/>
      <c r="C70" s="231"/>
      <c r="D70" s="237"/>
      <c r="E70" s="99" t="s">
        <v>248</v>
      </c>
      <c r="F70" s="84" t="s">
        <v>246</v>
      </c>
      <c r="G70" s="101" t="s">
        <v>128</v>
      </c>
      <c r="H70" s="224"/>
      <c r="I70" s="231"/>
      <c r="J70" s="224"/>
      <c r="K70" s="230"/>
      <c r="L70" s="247"/>
      <c r="M70" s="248"/>
      <c r="N70" s="227"/>
      <c r="O70" s="248"/>
      <c r="P70" s="248"/>
      <c r="Q70" s="248"/>
      <c r="R70" s="248"/>
      <c r="S70" s="248"/>
      <c r="T70" s="232"/>
      <c r="U70" s="224"/>
      <c r="V70" s="224"/>
      <c r="W70" s="86"/>
      <c r="X70" s="86"/>
    </row>
    <row r="71" spans="1:24" s="85" customFormat="1" ht="61.15" customHeight="1" x14ac:dyDescent="0.25">
      <c r="A71" s="231">
        <v>16</v>
      </c>
      <c r="B71" s="236" t="s">
        <v>196</v>
      </c>
      <c r="C71" s="231" t="s">
        <v>115</v>
      </c>
      <c r="D71" s="237" t="s">
        <v>197</v>
      </c>
      <c r="E71" s="95" t="s">
        <v>198</v>
      </c>
      <c r="F71" s="93" t="s">
        <v>23</v>
      </c>
      <c r="G71" s="100" t="s">
        <v>158</v>
      </c>
      <c r="H71" s="224" t="s">
        <v>122</v>
      </c>
      <c r="I71" s="231">
        <v>69.77</v>
      </c>
      <c r="J71" s="224" t="s">
        <v>236</v>
      </c>
      <c r="K71" s="228">
        <v>270664.17</v>
      </c>
      <c r="L71" s="245">
        <v>265250.88</v>
      </c>
      <c r="M71" s="228">
        <v>216531.32</v>
      </c>
      <c r="N71" s="225">
        <v>80</v>
      </c>
      <c r="O71" s="245">
        <v>26250.260000000002</v>
      </c>
      <c r="P71" s="245">
        <v>22469.3</v>
      </c>
      <c r="Q71" s="245">
        <v>48719.56</v>
      </c>
      <c r="R71" s="257">
        <v>18</v>
      </c>
      <c r="S71" s="245">
        <v>5413.29</v>
      </c>
      <c r="T71" s="232">
        <v>2</v>
      </c>
      <c r="U71" s="224">
        <f>K71</f>
        <v>270664.17</v>
      </c>
      <c r="V71" s="224" t="s">
        <v>14</v>
      </c>
      <c r="W71" s="86">
        <f t="shared" ref="W71" si="20">K71-M71-Q71-S71</f>
        <v>-2.0918378140777349E-11</v>
      </c>
      <c r="X71" s="86">
        <f t="shared" ref="X71" si="21">K71-M71-Q71-S71</f>
        <v>-2.0918378140777349E-11</v>
      </c>
    </row>
    <row r="72" spans="1:24" s="85" customFormat="1" ht="61.15" customHeight="1" x14ac:dyDescent="0.25">
      <c r="A72" s="231"/>
      <c r="B72" s="236"/>
      <c r="C72" s="231"/>
      <c r="D72" s="237"/>
      <c r="E72" s="95" t="s">
        <v>199</v>
      </c>
      <c r="F72" s="84" t="s">
        <v>26</v>
      </c>
      <c r="G72" s="100" t="s">
        <v>158</v>
      </c>
      <c r="H72" s="224"/>
      <c r="I72" s="231"/>
      <c r="J72" s="224"/>
      <c r="K72" s="229"/>
      <c r="L72" s="246"/>
      <c r="M72" s="256"/>
      <c r="N72" s="226"/>
      <c r="O72" s="256"/>
      <c r="P72" s="256"/>
      <c r="Q72" s="256"/>
      <c r="R72" s="256"/>
      <c r="S72" s="256"/>
      <c r="T72" s="232"/>
      <c r="U72" s="224"/>
      <c r="V72" s="224"/>
      <c r="W72" s="86"/>
      <c r="X72" s="86"/>
    </row>
    <row r="73" spans="1:24" s="85" customFormat="1" ht="61.15" customHeight="1" x14ac:dyDescent="0.25">
      <c r="A73" s="231"/>
      <c r="B73" s="236"/>
      <c r="C73" s="231"/>
      <c r="D73" s="237"/>
      <c r="E73" s="95" t="s">
        <v>200</v>
      </c>
      <c r="F73" s="84" t="s">
        <v>58</v>
      </c>
      <c r="G73" s="100" t="s">
        <v>129</v>
      </c>
      <c r="H73" s="224"/>
      <c r="I73" s="231"/>
      <c r="J73" s="224"/>
      <c r="K73" s="230"/>
      <c r="L73" s="247"/>
      <c r="M73" s="248"/>
      <c r="N73" s="227"/>
      <c r="O73" s="248"/>
      <c r="P73" s="248"/>
      <c r="Q73" s="248"/>
      <c r="R73" s="248"/>
      <c r="S73" s="248"/>
      <c r="T73" s="232"/>
      <c r="U73" s="224"/>
      <c r="V73" s="224"/>
      <c r="W73" s="86"/>
      <c r="X73" s="86"/>
    </row>
    <row r="74" spans="1:24" s="85" customFormat="1" ht="59.45" customHeight="1" x14ac:dyDescent="0.25">
      <c r="A74" s="231">
        <v>17</v>
      </c>
      <c r="B74" s="236" t="s">
        <v>201</v>
      </c>
      <c r="C74" s="231" t="s">
        <v>115</v>
      </c>
      <c r="D74" s="237" t="s">
        <v>202</v>
      </c>
      <c r="E74" s="95" t="s">
        <v>203</v>
      </c>
      <c r="F74" s="93" t="s">
        <v>23</v>
      </c>
      <c r="G74" s="100" t="s">
        <v>158</v>
      </c>
      <c r="H74" s="224" t="s">
        <v>122</v>
      </c>
      <c r="I74" s="231">
        <v>67.61</v>
      </c>
      <c r="J74" s="224" t="s">
        <v>236</v>
      </c>
      <c r="K74" s="228">
        <v>455623.36</v>
      </c>
      <c r="L74" s="245">
        <v>446510.89</v>
      </c>
      <c r="M74" s="228">
        <v>364498.68</v>
      </c>
      <c r="N74" s="225">
        <v>80</v>
      </c>
      <c r="O74" s="245">
        <v>45233.02</v>
      </c>
      <c r="P74" s="245">
        <v>36779.19</v>
      </c>
      <c r="Q74" s="245">
        <v>82012.209999999992</v>
      </c>
      <c r="R74" s="257">
        <v>18</v>
      </c>
      <c r="S74" s="245">
        <v>9112.4700000000012</v>
      </c>
      <c r="T74" s="232">
        <v>2</v>
      </c>
      <c r="U74" s="224">
        <f>K74</f>
        <v>455623.36</v>
      </c>
      <c r="V74" s="224" t="s">
        <v>14</v>
      </c>
      <c r="W74" s="86">
        <f t="shared" ref="W74" si="22">K74-M74-Q74-S74</f>
        <v>0</v>
      </c>
      <c r="X74" s="86">
        <f t="shared" ref="X74" si="23">K74-M74-Q74-S74</f>
        <v>0</v>
      </c>
    </row>
    <row r="75" spans="1:24" s="85" customFormat="1" ht="59.45" customHeight="1" x14ac:dyDescent="0.25">
      <c r="A75" s="231"/>
      <c r="B75" s="236"/>
      <c r="C75" s="231"/>
      <c r="D75" s="237"/>
      <c r="E75" s="95" t="s">
        <v>204</v>
      </c>
      <c r="F75" s="84" t="s">
        <v>26</v>
      </c>
      <c r="G75" s="93" t="s">
        <v>129</v>
      </c>
      <c r="H75" s="224"/>
      <c r="I75" s="231"/>
      <c r="J75" s="224"/>
      <c r="K75" s="229"/>
      <c r="L75" s="246"/>
      <c r="M75" s="229"/>
      <c r="N75" s="226"/>
      <c r="O75" s="246"/>
      <c r="P75" s="246"/>
      <c r="Q75" s="246"/>
      <c r="R75" s="256"/>
      <c r="S75" s="246"/>
      <c r="T75" s="232"/>
      <c r="U75" s="224"/>
      <c r="V75" s="224"/>
      <c r="W75" s="86"/>
      <c r="X75" s="86"/>
    </row>
    <row r="76" spans="1:24" s="85" customFormat="1" ht="59.45" customHeight="1" x14ac:dyDescent="0.25">
      <c r="A76" s="231"/>
      <c r="B76" s="236"/>
      <c r="C76" s="231"/>
      <c r="D76" s="237"/>
      <c r="E76" s="95" t="s">
        <v>247</v>
      </c>
      <c r="F76" s="84" t="s">
        <v>246</v>
      </c>
      <c r="G76" s="93" t="s">
        <v>158</v>
      </c>
      <c r="H76" s="224"/>
      <c r="I76" s="231"/>
      <c r="J76" s="224"/>
      <c r="K76" s="230"/>
      <c r="L76" s="247"/>
      <c r="M76" s="248"/>
      <c r="N76" s="227"/>
      <c r="O76" s="248"/>
      <c r="P76" s="248"/>
      <c r="Q76" s="248"/>
      <c r="R76" s="248"/>
      <c r="S76" s="248"/>
      <c r="T76" s="232"/>
      <c r="U76" s="224"/>
      <c r="V76" s="224"/>
      <c r="W76" s="86"/>
      <c r="X76" s="86"/>
    </row>
    <row r="77" spans="1:24" s="85" customFormat="1" ht="58.15" customHeight="1" x14ac:dyDescent="0.25">
      <c r="A77" s="231">
        <v>18</v>
      </c>
      <c r="B77" s="236" t="s">
        <v>205</v>
      </c>
      <c r="C77" s="231" t="s">
        <v>115</v>
      </c>
      <c r="D77" s="237" t="s">
        <v>206</v>
      </c>
      <c r="E77" s="95" t="s">
        <v>207</v>
      </c>
      <c r="F77" s="93" t="s">
        <v>23</v>
      </c>
      <c r="G77" s="100" t="s">
        <v>129</v>
      </c>
      <c r="H77" s="224" t="s">
        <v>122</v>
      </c>
      <c r="I77" s="231">
        <v>67.47</v>
      </c>
      <c r="J77" s="224" t="s">
        <v>237</v>
      </c>
      <c r="K77" s="228">
        <v>1025122.19</v>
      </c>
      <c r="L77" s="245">
        <v>1004619.74</v>
      </c>
      <c r="M77" s="228">
        <v>820097.74</v>
      </c>
      <c r="N77" s="225">
        <v>80</v>
      </c>
      <c r="O77" s="245">
        <v>65718.33</v>
      </c>
      <c r="P77" s="245">
        <v>118803.67</v>
      </c>
      <c r="Q77" s="245">
        <v>184522</v>
      </c>
      <c r="R77" s="257">
        <v>18</v>
      </c>
      <c r="S77" s="245">
        <v>20502.45</v>
      </c>
      <c r="T77" s="232">
        <v>2</v>
      </c>
      <c r="U77" s="224">
        <f>K77</f>
        <v>1025122.19</v>
      </c>
      <c r="V77" s="224" t="s">
        <v>14</v>
      </c>
    </row>
    <row r="78" spans="1:24" s="85" customFormat="1" ht="58.15" customHeight="1" x14ac:dyDescent="0.25">
      <c r="A78" s="231"/>
      <c r="B78" s="236"/>
      <c r="C78" s="231"/>
      <c r="D78" s="237"/>
      <c r="E78" s="95" t="s">
        <v>208</v>
      </c>
      <c r="F78" s="84" t="s">
        <v>26</v>
      </c>
      <c r="G78" s="100" t="s">
        <v>179</v>
      </c>
      <c r="H78" s="224"/>
      <c r="I78" s="231"/>
      <c r="J78" s="224"/>
      <c r="K78" s="229"/>
      <c r="L78" s="246"/>
      <c r="M78" s="256"/>
      <c r="N78" s="226"/>
      <c r="O78" s="256"/>
      <c r="P78" s="256"/>
      <c r="Q78" s="256"/>
      <c r="R78" s="256"/>
      <c r="S78" s="256"/>
      <c r="T78" s="232"/>
      <c r="U78" s="224"/>
      <c r="V78" s="224"/>
    </row>
    <row r="79" spans="1:24" s="85" customFormat="1" ht="58.15" customHeight="1" x14ac:dyDescent="0.25">
      <c r="A79" s="231"/>
      <c r="B79" s="236"/>
      <c r="C79" s="231"/>
      <c r="D79" s="237"/>
      <c r="E79" s="95" t="s">
        <v>178</v>
      </c>
      <c r="F79" s="84" t="s">
        <v>58</v>
      </c>
      <c r="G79" s="100" t="s">
        <v>129</v>
      </c>
      <c r="H79" s="224"/>
      <c r="I79" s="231"/>
      <c r="J79" s="224"/>
      <c r="K79" s="230"/>
      <c r="L79" s="247"/>
      <c r="M79" s="248"/>
      <c r="N79" s="227"/>
      <c r="O79" s="248"/>
      <c r="P79" s="248"/>
      <c r="Q79" s="248"/>
      <c r="R79" s="248"/>
      <c r="S79" s="248"/>
      <c r="T79" s="232"/>
      <c r="U79" s="224"/>
      <c r="V79" s="224"/>
    </row>
    <row r="80" spans="1:24" s="85" customFormat="1" ht="92.45" customHeight="1" x14ac:dyDescent="0.25">
      <c r="A80" s="231">
        <v>19</v>
      </c>
      <c r="B80" s="236" t="s">
        <v>209</v>
      </c>
      <c r="C80" s="231" t="s">
        <v>115</v>
      </c>
      <c r="D80" s="237" t="s">
        <v>210</v>
      </c>
      <c r="E80" s="95" t="s">
        <v>211</v>
      </c>
      <c r="F80" s="93" t="s">
        <v>23</v>
      </c>
      <c r="G80" s="100" t="s">
        <v>24</v>
      </c>
      <c r="H80" s="224" t="s">
        <v>122</v>
      </c>
      <c r="I80" s="231">
        <v>63.47</v>
      </c>
      <c r="J80" s="224" t="s">
        <v>236</v>
      </c>
      <c r="K80" s="228">
        <v>500553.77</v>
      </c>
      <c r="L80" s="245">
        <v>490542.69</v>
      </c>
      <c r="M80" s="228">
        <v>400443.01</v>
      </c>
      <c r="N80" s="225">
        <v>80</v>
      </c>
      <c r="O80" s="245">
        <v>33677.550000000003</v>
      </c>
      <c r="P80" s="245">
        <v>56422.13</v>
      </c>
      <c r="Q80" s="245">
        <v>90099.68</v>
      </c>
      <c r="R80" s="257">
        <v>18</v>
      </c>
      <c r="S80" s="245">
        <v>10011.08</v>
      </c>
      <c r="T80" s="232">
        <v>2</v>
      </c>
      <c r="U80" s="224">
        <f>K80</f>
        <v>500553.77</v>
      </c>
      <c r="V80" s="228" t="s">
        <v>276</v>
      </c>
    </row>
    <row r="81" spans="1:22" s="85" customFormat="1" ht="92.45" customHeight="1" x14ac:dyDescent="0.25">
      <c r="A81" s="231"/>
      <c r="B81" s="236"/>
      <c r="C81" s="231"/>
      <c r="D81" s="237"/>
      <c r="E81" s="95" t="s">
        <v>212</v>
      </c>
      <c r="F81" s="84" t="s">
        <v>26</v>
      </c>
      <c r="G81" s="93" t="s">
        <v>25</v>
      </c>
      <c r="H81" s="224"/>
      <c r="I81" s="231"/>
      <c r="J81" s="224"/>
      <c r="K81" s="230"/>
      <c r="L81" s="247"/>
      <c r="M81" s="248"/>
      <c r="N81" s="227"/>
      <c r="O81" s="248"/>
      <c r="P81" s="248"/>
      <c r="Q81" s="248"/>
      <c r="R81" s="248"/>
      <c r="S81" s="248"/>
      <c r="T81" s="232"/>
      <c r="U81" s="224"/>
      <c r="V81" s="230"/>
    </row>
    <row r="82" spans="1:22" s="85" customFormat="1" ht="49.9" customHeight="1" x14ac:dyDescent="0.25">
      <c r="A82" s="231">
        <v>20</v>
      </c>
      <c r="B82" s="236" t="s">
        <v>213</v>
      </c>
      <c r="C82" s="231" t="s">
        <v>115</v>
      </c>
      <c r="D82" s="237" t="s">
        <v>214</v>
      </c>
      <c r="E82" s="95" t="s">
        <v>215</v>
      </c>
      <c r="F82" s="93" t="s">
        <v>23</v>
      </c>
      <c r="G82" s="93" t="s">
        <v>158</v>
      </c>
      <c r="H82" s="224" t="s">
        <v>122</v>
      </c>
      <c r="I82" s="231">
        <v>62.3</v>
      </c>
      <c r="J82" s="258" t="s">
        <v>232</v>
      </c>
      <c r="K82" s="228">
        <v>728442.96</v>
      </c>
      <c r="L82" s="245">
        <v>713874.09</v>
      </c>
      <c r="M82" s="228">
        <v>582754.36</v>
      </c>
      <c r="N82" s="225">
        <v>80</v>
      </c>
      <c r="O82" s="245">
        <v>70934.97</v>
      </c>
      <c r="P82" s="245">
        <v>60184.76</v>
      </c>
      <c r="Q82" s="245">
        <v>131119.73000000001</v>
      </c>
      <c r="R82" s="257">
        <v>18</v>
      </c>
      <c r="S82" s="245">
        <v>14568.87</v>
      </c>
      <c r="T82" s="232">
        <v>2</v>
      </c>
      <c r="U82" s="224">
        <f>K82</f>
        <v>728442.96</v>
      </c>
      <c r="V82" s="224" t="s">
        <v>277</v>
      </c>
    </row>
    <row r="83" spans="1:22" s="85" customFormat="1" ht="49.9" customHeight="1" x14ac:dyDescent="0.25">
      <c r="A83" s="231"/>
      <c r="B83" s="236"/>
      <c r="C83" s="231"/>
      <c r="D83" s="237"/>
      <c r="E83" s="95" t="s">
        <v>216</v>
      </c>
      <c r="F83" s="84" t="s">
        <v>26</v>
      </c>
      <c r="G83" s="93" t="s">
        <v>25</v>
      </c>
      <c r="H83" s="224"/>
      <c r="I83" s="231"/>
      <c r="J83" s="258"/>
      <c r="K83" s="229"/>
      <c r="L83" s="246"/>
      <c r="M83" s="256"/>
      <c r="N83" s="226"/>
      <c r="O83" s="256"/>
      <c r="P83" s="256"/>
      <c r="Q83" s="256"/>
      <c r="R83" s="256"/>
      <c r="S83" s="256"/>
      <c r="T83" s="232"/>
      <c r="U83" s="224"/>
      <c r="V83" s="224"/>
    </row>
    <row r="84" spans="1:22" s="85" customFormat="1" ht="49.9" customHeight="1" x14ac:dyDescent="0.25">
      <c r="A84" s="231"/>
      <c r="B84" s="236"/>
      <c r="C84" s="231"/>
      <c r="D84" s="237"/>
      <c r="E84" s="95" t="s">
        <v>217</v>
      </c>
      <c r="F84" s="84" t="s">
        <v>58</v>
      </c>
      <c r="G84" s="93" t="s">
        <v>220</v>
      </c>
      <c r="H84" s="224"/>
      <c r="I84" s="231"/>
      <c r="J84" s="258"/>
      <c r="K84" s="229"/>
      <c r="L84" s="246"/>
      <c r="M84" s="256"/>
      <c r="N84" s="226"/>
      <c r="O84" s="256"/>
      <c r="P84" s="256"/>
      <c r="Q84" s="256"/>
      <c r="R84" s="256"/>
      <c r="S84" s="256"/>
      <c r="T84" s="232"/>
      <c r="U84" s="224"/>
      <c r="V84" s="224"/>
    </row>
    <row r="85" spans="1:22" s="85" customFormat="1" ht="49.9" customHeight="1" x14ac:dyDescent="0.25">
      <c r="A85" s="231"/>
      <c r="B85" s="236"/>
      <c r="C85" s="231"/>
      <c r="D85" s="237"/>
      <c r="E85" s="95" t="s">
        <v>218</v>
      </c>
      <c r="F85" s="84" t="s">
        <v>59</v>
      </c>
      <c r="G85" s="93" t="s">
        <v>142</v>
      </c>
      <c r="H85" s="224"/>
      <c r="I85" s="231"/>
      <c r="J85" s="258"/>
      <c r="K85" s="229"/>
      <c r="L85" s="246"/>
      <c r="M85" s="256"/>
      <c r="N85" s="226"/>
      <c r="O85" s="256"/>
      <c r="P85" s="256"/>
      <c r="Q85" s="256"/>
      <c r="R85" s="256"/>
      <c r="S85" s="256"/>
      <c r="T85" s="232"/>
      <c r="U85" s="224"/>
      <c r="V85" s="224"/>
    </row>
    <row r="86" spans="1:22" s="85" customFormat="1" ht="49.9" customHeight="1" x14ac:dyDescent="0.25">
      <c r="A86" s="231"/>
      <c r="B86" s="236"/>
      <c r="C86" s="231"/>
      <c r="D86" s="237"/>
      <c r="E86" s="93" t="s">
        <v>219</v>
      </c>
      <c r="F86" s="84" t="s">
        <v>60</v>
      </c>
      <c r="G86" s="93" t="s">
        <v>179</v>
      </c>
      <c r="H86" s="224"/>
      <c r="I86" s="231"/>
      <c r="J86" s="258"/>
      <c r="K86" s="229"/>
      <c r="L86" s="246"/>
      <c r="M86" s="256"/>
      <c r="N86" s="226"/>
      <c r="O86" s="256"/>
      <c r="P86" s="256"/>
      <c r="Q86" s="256"/>
      <c r="R86" s="256"/>
      <c r="S86" s="256"/>
      <c r="T86" s="232"/>
      <c r="U86" s="224"/>
      <c r="V86" s="224"/>
    </row>
    <row r="87" spans="1:22" s="85" customFormat="1" ht="49.9" customHeight="1" x14ac:dyDescent="0.25">
      <c r="A87" s="231"/>
      <c r="B87" s="236"/>
      <c r="C87" s="231"/>
      <c r="D87" s="237"/>
      <c r="E87" s="93" t="s">
        <v>238</v>
      </c>
      <c r="F87" s="84" t="s">
        <v>240</v>
      </c>
      <c r="G87" s="93" t="s">
        <v>136</v>
      </c>
      <c r="H87" s="224"/>
      <c r="I87" s="231"/>
      <c r="J87" s="258"/>
      <c r="K87" s="229"/>
      <c r="L87" s="246"/>
      <c r="M87" s="256"/>
      <c r="N87" s="226"/>
      <c r="O87" s="256"/>
      <c r="P87" s="256"/>
      <c r="Q87" s="256"/>
      <c r="R87" s="256"/>
      <c r="S87" s="256"/>
      <c r="T87" s="232"/>
      <c r="U87" s="224"/>
      <c r="V87" s="224"/>
    </row>
    <row r="88" spans="1:22" s="85" customFormat="1" ht="49.9" customHeight="1" x14ac:dyDescent="0.25">
      <c r="A88" s="231"/>
      <c r="B88" s="236"/>
      <c r="C88" s="231"/>
      <c r="D88" s="237"/>
      <c r="E88" s="95" t="s">
        <v>239</v>
      </c>
      <c r="F88" s="84" t="s">
        <v>241</v>
      </c>
      <c r="G88" s="93" t="s">
        <v>25</v>
      </c>
      <c r="H88" s="224"/>
      <c r="I88" s="231"/>
      <c r="J88" s="258"/>
      <c r="K88" s="229"/>
      <c r="L88" s="246"/>
      <c r="M88" s="256"/>
      <c r="N88" s="226"/>
      <c r="O88" s="256"/>
      <c r="P88" s="256"/>
      <c r="Q88" s="256"/>
      <c r="R88" s="256"/>
      <c r="S88" s="256"/>
      <c r="T88" s="232"/>
      <c r="U88" s="224"/>
      <c r="V88" s="224"/>
    </row>
    <row r="89" spans="1:22" s="85" customFormat="1" ht="49.9" customHeight="1" x14ac:dyDescent="0.25">
      <c r="A89" s="231"/>
      <c r="B89" s="236"/>
      <c r="C89" s="231"/>
      <c r="D89" s="237"/>
      <c r="E89" s="95" t="s">
        <v>242</v>
      </c>
      <c r="F89" s="84" t="s">
        <v>243</v>
      </c>
      <c r="G89" s="93" t="s">
        <v>148</v>
      </c>
      <c r="H89" s="224"/>
      <c r="I89" s="231"/>
      <c r="J89" s="258"/>
      <c r="K89" s="229"/>
      <c r="L89" s="246"/>
      <c r="M89" s="256"/>
      <c r="N89" s="226"/>
      <c r="O89" s="256"/>
      <c r="P89" s="256"/>
      <c r="Q89" s="256"/>
      <c r="R89" s="256"/>
      <c r="S89" s="256"/>
      <c r="T89" s="232"/>
      <c r="U89" s="224"/>
      <c r="V89" s="224"/>
    </row>
    <row r="90" spans="1:22" s="85" customFormat="1" ht="49.9" customHeight="1" x14ac:dyDescent="0.25">
      <c r="A90" s="231"/>
      <c r="B90" s="236"/>
      <c r="C90" s="231"/>
      <c r="D90" s="237"/>
      <c r="E90" s="84" t="s">
        <v>245</v>
      </c>
      <c r="F90" s="84" t="s">
        <v>244</v>
      </c>
      <c r="G90" s="84" t="s">
        <v>220</v>
      </c>
      <c r="H90" s="224"/>
      <c r="I90" s="231"/>
      <c r="J90" s="258"/>
      <c r="K90" s="230"/>
      <c r="L90" s="247"/>
      <c r="M90" s="248"/>
      <c r="N90" s="227"/>
      <c r="O90" s="248"/>
      <c r="P90" s="248"/>
      <c r="Q90" s="248"/>
      <c r="R90" s="248"/>
      <c r="S90" s="248"/>
      <c r="T90" s="232"/>
      <c r="U90" s="224"/>
      <c r="V90" s="224"/>
    </row>
    <row r="91" spans="1:22" s="85" customFormat="1" ht="42.6" customHeight="1" x14ac:dyDescent="0.25">
      <c r="A91" s="231">
        <v>21</v>
      </c>
      <c r="B91" s="236" t="s">
        <v>225</v>
      </c>
      <c r="C91" s="231" t="s">
        <v>115</v>
      </c>
      <c r="D91" s="237" t="s">
        <v>226</v>
      </c>
      <c r="E91" s="95" t="s">
        <v>221</v>
      </c>
      <c r="F91" s="93" t="s">
        <v>23</v>
      </c>
      <c r="G91" s="93" t="s">
        <v>179</v>
      </c>
      <c r="H91" s="224" t="s">
        <v>122</v>
      </c>
      <c r="I91" s="231">
        <v>60.81</v>
      </c>
      <c r="J91" s="258" t="s">
        <v>235</v>
      </c>
      <c r="K91" s="228">
        <v>932014.24</v>
      </c>
      <c r="L91" s="245">
        <v>913373.95000000007</v>
      </c>
      <c r="M91" s="228">
        <v>745611.39</v>
      </c>
      <c r="N91" s="225">
        <v>80</v>
      </c>
      <c r="O91" s="245">
        <v>139140.4</v>
      </c>
      <c r="P91" s="245">
        <v>28622.16</v>
      </c>
      <c r="Q91" s="245">
        <v>167762.56</v>
      </c>
      <c r="R91" s="257">
        <v>18</v>
      </c>
      <c r="S91" s="245">
        <v>18640.29</v>
      </c>
      <c r="T91" s="232">
        <v>2</v>
      </c>
      <c r="U91" s="224">
        <f>K91</f>
        <v>932014.24</v>
      </c>
      <c r="V91" s="224" t="s">
        <v>277</v>
      </c>
    </row>
    <row r="92" spans="1:22" s="85" customFormat="1" ht="42.6" customHeight="1" x14ac:dyDescent="0.25">
      <c r="A92" s="231"/>
      <c r="B92" s="236"/>
      <c r="C92" s="231"/>
      <c r="D92" s="237"/>
      <c r="E92" s="95" t="s">
        <v>222</v>
      </c>
      <c r="F92" s="84" t="s">
        <v>26</v>
      </c>
      <c r="G92" s="93" t="s">
        <v>25</v>
      </c>
      <c r="H92" s="224"/>
      <c r="I92" s="231"/>
      <c r="J92" s="259"/>
      <c r="K92" s="229"/>
      <c r="L92" s="246"/>
      <c r="M92" s="256"/>
      <c r="N92" s="226"/>
      <c r="O92" s="256"/>
      <c r="P92" s="256"/>
      <c r="Q92" s="256"/>
      <c r="R92" s="256"/>
      <c r="S92" s="256"/>
      <c r="T92" s="232"/>
      <c r="U92" s="224"/>
      <c r="V92" s="224"/>
    </row>
    <row r="93" spans="1:22" s="85" customFormat="1" ht="42.6" customHeight="1" x14ac:dyDescent="0.25">
      <c r="A93" s="231"/>
      <c r="B93" s="236"/>
      <c r="C93" s="231"/>
      <c r="D93" s="237"/>
      <c r="E93" s="95" t="s">
        <v>223</v>
      </c>
      <c r="F93" s="84" t="s">
        <v>58</v>
      </c>
      <c r="G93" s="93" t="s">
        <v>129</v>
      </c>
      <c r="H93" s="224"/>
      <c r="I93" s="231"/>
      <c r="J93" s="259"/>
      <c r="K93" s="229"/>
      <c r="L93" s="246"/>
      <c r="M93" s="256"/>
      <c r="N93" s="226"/>
      <c r="O93" s="256"/>
      <c r="P93" s="256"/>
      <c r="Q93" s="256"/>
      <c r="R93" s="256"/>
      <c r="S93" s="256"/>
      <c r="T93" s="232"/>
      <c r="U93" s="224"/>
      <c r="V93" s="224"/>
    </row>
    <row r="94" spans="1:22" s="85" customFormat="1" ht="42.6" customHeight="1" x14ac:dyDescent="0.25">
      <c r="A94" s="231"/>
      <c r="B94" s="236"/>
      <c r="C94" s="231"/>
      <c r="D94" s="237"/>
      <c r="E94" s="93" t="s">
        <v>224</v>
      </c>
      <c r="F94" s="84" t="s">
        <v>59</v>
      </c>
      <c r="G94" s="84" t="s">
        <v>109</v>
      </c>
      <c r="H94" s="224"/>
      <c r="I94" s="231"/>
      <c r="J94" s="259"/>
      <c r="K94" s="230"/>
      <c r="L94" s="247"/>
      <c r="M94" s="248"/>
      <c r="N94" s="227"/>
      <c r="O94" s="248"/>
      <c r="P94" s="248"/>
      <c r="Q94" s="248"/>
      <c r="R94" s="248"/>
      <c r="S94" s="248"/>
      <c r="T94" s="232"/>
      <c r="U94" s="224"/>
      <c r="V94" s="224"/>
    </row>
    <row r="95" spans="1:22" s="85" customFormat="1" ht="57.6" customHeight="1" x14ac:dyDescent="0.25">
      <c r="A95" s="231">
        <v>22</v>
      </c>
      <c r="B95" s="236" t="s">
        <v>227</v>
      </c>
      <c r="C95" s="231" t="s">
        <v>115</v>
      </c>
      <c r="D95" s="237" t="s">
        <v>226</v>
      </c>
      <c r="E95" s="95" t="s">
        <v>228</v>
      </c>
      <c r="F95" s="93" t="s">
        <v>23</v>
      </c>
      <c r="G95" s="93" t="s">
        <v>231</v>
      </c>
      <c r="H95" s="224" t="s">
        <v>122</v>
      </c>
      <c r="I95" s="231">
        <v>60.36</v>
      </c>
      <c r="J95" s="258" t="s">
        <v>234</v>
      </c>
      <c r="K95" s="228">
        <v>513800.08</v>
      </c>
      <c r="L95" s="245">
        <v>503524.07</v>
      </c>
      <c r="M95" s="228">
        <v>411040.06</v>
      </c>
      <c r="N95" s="225">
        <v>80</v>
      </c>
      <c r="O95" s="245">
        <v>15327.99</v>
      </c>
      <c r="P95" s="245">
        <v>77156.01999999999</v>
      </c>
      <c r="Q95" s="245">
        <v>92484.01</v>
      </c>
      <c r="R95" s="257">
        <v>18</v>
      </c>
      <c r="S95" s="245">
        <v>10276.01</v>
      </c>
      <c r="T95" s="232">
        <v>2</v>
      </c>
      <c r="U95" s="224">
        <f>K95</f>
        <v>513800.08</v>
      </c>
      <c r="V95" s="224" t="s">
        <v>277</v>
      </c>
    </row>
    <row r="96" spans="1:22" s="85" customFormat="1" ht="57.6" customHeight="1" x14ac:dyDescent="0.25">
      <c r="A96" s="231"/>
      <c r="B96" s="236"/>
      <c r="C96" s="231"/>
      <c r="D96" s="237"/>
      <c r="E96" s="95" t="s">
        <v>229</v>
      </c>
      <c r="F96" s="84" t="s">
        <v>26</v>
      </c>
      <c r="G96" s="93" t="s">
        <v>231</v>
      </c>
      <c r="H96" s="224"/>
      <c r="I96" s="231"/>
      <c r="J96" s="258"/>
      <c r="K96" s="229"/>
      <c r="L96" s="246"/>
      <c r="M96" s="256"/>
      <c r="N96" s="226"/>
      <c r="O96" s="256"/>
      <c r="P96" s="256"/>
      <c r="Q96" s="256"/>
      <c r="R96" s="256"/>
      <c r="S96" s="256"/>
      <c r="T96" s="232"/>
      <c r="U96" s="224"/>
      <c r="V96" s="224"/>
    </row>
    <row r="97" spans="1:22" s="85" customFormat="1" ht="57.6" customHeight="1" x14ac:dyDescent="0.25">
      <c r="A97" s="231"/>
      <c r="B97" s="236"/>
      <c r="C97" s="231"/>
      <c r="D97" s="237"/>
      <c r="E97" s="93" t="s">
        <v>230</v>
      </c>
      <c r="F97" s="84" t="s">
        <v>58</v>
      </c>
      <c r="G97" s="84" t="s">
        <v>158</v>
      </c>
      <c r="H97" s="224"/>
      <c r="I97" s="231"/>
      <c r="J97" s="258"/>
      <c r="K97" s="230"/>
      <c r="L97" s="247"/>
      <c r="M97" s="248"/>
      <c r="N97" s="227"/>
      <c r="O97" s="248"/>
      <c r="P97" s="248"/>
      <c r="Q97" s="248"/>
      <c r="R97" s="248"/>
      <c r="S97" s="248"/>
      <c r="T97" s="232"/>
      <c r="U97" s="224"/>
      <c r="V97" s="224"/>
    </row>
    <row r="98" spans="1:22" s="90" customFormat="1" ht="30.6" customHeight="1" x14ac:dyDescent="0.3">
      <c r="A98" s="235" t="s">
        <v>70</v>
      </c>
      <c r="B98" s="235"/>
      <c r="C98" s="235"/>
      <c r="D98" s="235"/>
      <c r="E98" s="235"/>
      <c r="F98" s="235"/>
      <c r="G98" s="235"/>
      <c r="H98" s="235"/>
      <c r="I98" s="235"/>
      <c r="J98" s="235"/>
      <c r="K98" s="91">
        <f>SUM(K9:K97)</f>
        <v>16903966.710000001</v>
      </c>
      <c r="L98" s="91">
        <f>SUM(L9:L97)</f>
        <v>16565887.250000002</v>
      </c>
      <c r="M98" s="91">
        <f>SUM(M9:M97)</f>
        <v>13523173.190000001</v>
      </c>
      <c r="N98" s="92">
        <v>80</v>
      </c>
      <c r="O98" s="91">
        <f>SUM(O9:O97)</f>
        <v>1645980.51</v>
      </c>
      <c r="P98" s="91">
        <f>SUM(P9:P97)</f>
        <v>1396733.5499999998</v>
      </c>
      <c r="Q98" s="91">
        <f>SUM(Q9:Q97)</f>
        <v>3042714.0600000005</v>
      </c>
      <c r="R98" s="92">
        <v>18</v>
      </c>
      <c r="S98" s="91">
        <f>SUM(S9:S97)</f>
        <v>338079.46</v>
      </c>
      <c r="T98" s="92">
        <v>2</v>
      </c>
      <c r="U98" s="91">
        <f>SUM(U9:U97)</f>
        <v>16903966.710000001</v>
      </c>
    </row>
    <row r="99" spans="1:22" x14ac:dyDescent="0.3">
      <c r="E99" s="102"/>
      <c r="F99" s="102"/>
    </row>
    <row r="100" spans="1:22" x14ac:dyDescent="0.3">
      <c r="E100" s="102"/>
      <c r="F100" s="102"/>
    </row>
    <row r="101" spans="1:22" x14ac:dyDescent="0.3">
      <c r="E101" s="102"/>
      <c r="F101" s="102"/>
    </row>
    <row r="103" spans="1:22" x14ac:dyDescent="0.3">
      <c r="E103" s="102"/>
      <c r="O103" s="6"/>
      <c r="T103" s="6"/>
      <c r="U103" s="6"/>
      <c r="V103" s="6"/>
    </row>
    <row r="105" spans="1:22" x14ac:dyDescent="0.3">
      <c r="E105" s="102"/>
      <c r="O105" s="6"/>
    </row>
    <row r="107" spans="1:22" x14ac:dyDescent="0.3">
      <c r="E107" s="102"/>
    </row>
    <row r="108" spans="1:22" x14ac:dyDescent="0.3">
      <c r="E108" s="102"/>
    </row>
    <row r="109" spans="1:22" x14ac:dyDescent="0.3">
      <c r="E109" s="102"/>
      <c r="Q109" s="6"/>
    </row>
    <row r="110" spans="1:22" x14ac:dyDescent="0.3">
      <c r="E110" s="102"/>
    </row>
    <row r="111" spans="1:22" x14ac:dyDescent="0.3">
      <c r="I111" s="85"/>
      <c r="K111" s="85"/>
    </row>
    <row r="112" spans="1:22" ht="15" x14ac:dyDescent="0.25">
      <c r="E112" s="5"/>
      <c r="F112" s="5"/>
      <c r="G112" s="5"/>
      <c r="I112" s="85"/>
      <c r="K112" s="85"/>
      <c r="L112" s="5"/>
    </row>
    <row r="113" spans="5:12" ht="15" x14ac:dyDescent="0.25">
      <c r="E113" s="5"/>
      <c r="F113" s="5"/>
      <c r="G113" s="5"/>
      <c r="I113" s="85"/>
      <c r="K113" s="85"/>
      <c r="L113" s="5"/>
    </row>
    <row r="114" spans="5:12" ht="15" x14ac:dyDescent="0.25">
      <c r="E114" s="5"/>
      <c r="F114" s="5"/>
      <c r="G114" s="5"/>
      <c r="I114" s="85"/>
      <c r="K114" s="85"/>
      <c r="L114" s="5"/>
    </row>
    <row r="115" spans="5:12" ht="15" x14ac:dyDescent="0.25">
      <c r="E115" s="5"/>
      <c r="F115" s="5"/>
      <c r="G115" s="5"/>
      <c r="I115" s="85"/>
      <c r="K115" s="85"/>
      <c r="L115" s="5"/>
    </row>
    <row r="116" spans="5:12" ht="15" x14ac:dyDescent="0.25">
      <c r="E116" s="5"/>
      <c r="F116" s="5"/>
      <c r="G116" s="5"/>
      <c r="I116" s="85"/>
      <c r="K116" s="85"/>
      <c r="L116" s="5"/>
    </row>
  </sheetData>
  <mergeCells count="435">
    <mergeCell ref="J37:J47"/>
    <mergeCell ref="U95:U97"/>
    <mergeCell ref="V95:V97"/>
    <mergeCell ref="A95:A97"/>
    <mergeCell ref="B95:B97"/>
    <mergeCell ref="C95:C97"/>
    <mergeCell ref="D95:D97"/>
    <mergeCell ref="H95:H97"/>
    <mergeCell ref="I95:I97"/>
    <mergeCell ref="J95:J97"/>
    <mergeCell ref="K95:K97"/>
    <mergeCell ref="L95:L97"/>
    <mergeCell ref="M95:M97"/>
    <mergeCell ref="N95:N97"/>
    <mergeCell ref="O95:O97"/>
    <mergeCell ref="P95:P97"/>
    <mergeCell ref="Q95:Q97"/>
    <mergeCell ref="R95:R97"/>
    <mergeCell ref="S95:S97"/>
    <mergeCell ref="T95:T97"/>
    <mergeCell ref="S91:S94"/>
    <mergeCell ref="T91:T94"/>
    <mergeCell ref="U91:U94"/>
    <mergeCell ref="V91:V94"/>
    <mergeCell ref="A91:A94"/>
    <mergeCell ref="B91:B94"/>
    <mergeCell ref="C91:C94"/>
    <mergeCell ref="D91:D94"/>
    <mergeCell ref="H91:H94"/>
    <mergeCell ref="S82:S90"/>
    <mergeCell ref="T82:T90"/>
    <mergeCell ref="U82:U90"/>
    <mergeCell ref="V82:V90"/>
    <mergeCell ref="J82:J90"/>
    <mergeCell ref="N91:N94"/>
    <mergeCell ref="O91:O94"/>
    <mergeCell ref="P91:P94"/>
    <mergeCell ref="Q91:Q94"/>
    <mergeCell ref="R91:R94"/>
    <mergeCell ref="I91:I94"/>
    <mergeCell ref="J91:J94"/>
    <mergeCell ref="K91:K94"/>
    <mergeCell ref="L91:L94"/>
    <mergeCell ref="M91:M94"/>
    <mergeCell ref="V80:V81"/>
    <mergeCell ref="A82:A90"/>
    <mergeCell ref="B82:B90"/>
    <mergeCell ref="C82:C90"/>
    <mergeCell ref="D82:D90"/>
    <mergeCell ref="H82:H90"/>
    <mergeCell ref="I82:I90"/>
    <mergeCell ref="K82:K90"/>
    <mergeCell ref="L82:L90"/>
    <mergeCell ref="M82:M90"/>
    <mergeCell ref="N82:N90"/>
    <mergeCell ref="O82:O90"/>
    <mergeCell ref="P82:P90"/>
    <mergeCell ref="Q82:Q90"/>
    <mergeCell ref="R82:R90"/>
    <mergeCell ref="P80:P81"/>
    <mergeCell ref="Q80:Q81"/>
    <mergeCell ref="R80:R81"/>
    <mergeCell ref="S80:S81"/>
    <mergeCell ref="T80:T81"/>
    <mergeCell ref="A80:A81"/>
    <mergeCell ref="B80:B81"/>
    <mergeCell ref="C80:C81"/>
    <mergeCell ref="D80:D81"/>
    <mergeCell ref="H80:H81"/>
    <mergeCell ref="I80:I81"/>
    <mergeCell ref="J80:J81"/>
    <mergeCell ref="K80:K81"/>
    <mergeCell ref="L80:L81"/>
    <mergeCell ref="M80:M81"/>
    <mergeCell ref="N80:N81"/>
    <mergeCell ref="O80:O81"/>
    <mergeCell ref="U80:U81"/>
    <mergeCell ref="R77:R79"/>
    <mergeCell ref="S77:S79"/>
    <mergeCell ref="A77:A79"/>
    <mergeCell ref="B77:B79"/>
    <mergeCell ref="C77:C79"/>
    <mergeCell ref="D77:D79"/>
    <mergeCell ref="T77:T79"/>
    <mergeCell ref="U77:U79"/>
    <mergeCell ref="V77:V79"/>
    <mergeCell ref="M77:M79"/>
    <mergeCell ref="N77:N79"/>
    <mergeCell ref="O77:O79"/>
    <mergeCell ref="P77:P79"/>
    <mergeCell ref="Q77:Q79"/>
    <mergeCell ref="H77:H79"/>
    <mergeCell ref="I77:I79"/>
    <mergeCell ref="J77:J79"/>
    <mergeCell ref="K77:K79"/>
    <mergeCell ref="L77:L79"/>
    <mergeCell ref="R74:R76"/>
    <mergeCell ref="S74:S76"/>
    <mergeCell ref="T74:T76"/>
    <mergeCell ref="U74:U76"/>
    <mergeCell ref="V74:V76"/>
    <mergeCell ref="U71:U73"/>
    <mergeCell ref="V71:V73"/>
    <mergeCell ref="A74:A76"/>
    <mergeCell ref="B74:B76"/>
    <mergeCell ref="C74:C76"/>
    <mergeCell ref="D74:D76"/>
    <mergeCell ref="H74:H76"/>
    <mergeCell ref="I74:I76"/>
    <mergeCell ref="J74:J76"/>
    <mergeCell ref="K74:K76"/>
    <mergeCell ref="L74:L76"/>
    <mergeCell ref="M74:M76"/>
    <mergeCell ref="N74:N76"/>
    <mergeCell ref="O74:O76"/>
    <mergeCell ref="P74:P76"/>
    <mergeCell ref="Q74:Q76"/>
    <mergeCell ref="P71:P73"/>
    <mergeCell ref="Q71:Q73"/>
    <mergeCell ref="R71:R73"/>
    <mergeCell ref="S71:S73"/>
    <mergeCell ref="T71:T73"/>
    <mergeCell ref="S68:S70"/>
    <mergeCell ref="T68:T70"/>
    <mergeCell ref="U68:U70"/>
    <mergeCell ref="V68:V70"/>
    <mergeCell ref="A71:A73"/>
    <mergeCell ref="B71:B73"/>
    <mergeCell ref="C71:C73"/>
    <mergeCell ref="D71:D73"/>
    <mergeCell ref="H71:H73"/>
    <mergeCell ref="I71:I73"/>
    <mergeCell ref="J71:J73"/>
    <mergeCell ref="K71:K73"/>
    <mergeCell ref="L71:L73"/>
    <mergeCell ref="M71:M73"/>
    <mergeCell ref="N71:N73"/>
    <mergeCell ref="O71:O73"/>
    <mergeCell ref="N68:N70"/>
    <mergeCell ref="O68:O70"/>
    <mergeCell ref="P68:P70"/>
    <mergeCell ref="Q68:Q70"/>
    <mergeCell ref="R68:R70"/>
    <mergeCell ref="I68:I70"/>
    <mergeCell ref="J68:J70"/>
    <mergeCell ref="K68:K70"/>
    <mergeCell ref="L68:L70"/>
    <mergeCell ref="M68:M70"/>
    <mergeCell ref="A68:A70"/>
    <mergeCell ref="B68:B70"/>
    <mergeCell ref="C68:C70"/>
    <mergeCell ref="D68:D70"/>
    <mergeCell ref="H68:H70"/>
    <mergeCell ref="R65:R67"/>
    <mergeCell ref="S65:S67"/>
    <mergeCell ref="T65:T67"/>
    <mergeCell ref="U65:U67"/>
    <mergeCell ref="V65:V67"/>
    <mergeCell ref="U62:U64"/>
    <mergeCell ref="V62:V64"/>
    <mergeCell ref="A65:A67"/>
    <mergeCell ref="B65:B67"/>
    <mergeCell ref="C65:C67"/>
    <mergeCell ref="D65:D67"/>
    <mergeCell ref="H65:H67"/>
    <mergeCell ref="I65:I67"/>
    <mergeCell ref="J65:J67"/>
    <mergeCell ref="K65:K67"/>
    <mergeCell ref="L65:L67"/>
    <mergeCell ref="M65:M67"/>
    <mergeCell ref="N65:N67"/>
    <mergeCell ref="O65:O67"/>
    <mergeCell ref="P65:P67"/>
    <mergeCell ref="Q65:Q67"/>
    <mergeCell ref="P62:P64"/>
    <mergeCell ref="Q62:Q64"/>
    <mergeCell ref="R62:R64"/>
    <mergeCell ref="S62:S64"/>
    <mergeCell ref="T62:T64"/>
    <mergeCell ref="S60:S61"/>
    <mergeCell ref="T60:T61"/>
    <mergeCell ref="U60:U61"/>
    <mergeCell ref="V60:V61"/>
    <mergeCell ref="A62:A64"/>
    <mergeCell ref="B62:B64"/>
    <mergeCell ref="C62:C64"/>
    <mergeCell ref="D62:D64"/>
    <mergeCell ref="H62:H64"/>
    <mergeCell ref="I62:I64"/>
    <mergeCell ref="J62:J64"/>
    <mergeCell ref="K62:K64"/>
    <mergeCell ref="L62:L64"/>
    <mergeCell ref="M62:M64"/>
    <mergeCell ref="N62:N64"/>
    <mergeCell ref="O62:O64"/>
    <mergeCell ref="N60:N61"/>
    <mergeCell ref="O60:O61"/>
    <mergeCell ref="P60:P61"/>
    <mergeCell ref="Q60:Q61"/>
    <mergeCell ref="R60:R61"/>
    <mergeCell ref="I60:I61"/>
    <mergeCell ref="J60:J61"/>
    <mergeCell ref="K60:K61"/>
    <mergeCell ref="L60:L61"/>
    <mergeCell ref="M60:M61"/>
    <mergeCell ref="A60:A61"/>
    <mergeCell ref="B60:B61"/>
    <mergeCell ref="C60:C61"/>
    <mergeCell ref="D60:D61"/>
    <mergeCell ref="H60:H61"/>
    <mergeCell ref="R57:R59"/>
    <mergeCell ref="S57:S59"/>
    <mergeCell ref="T57:T59"/>
    <mergeCell ref="U57:U59"/>
    <mergeCell ref="V57:V59"/>
    <mergeCell ref="U54:U56"/>
    <mergeCell ref="V54:V56"/>
    <mergeCell ref="A57:A59"/>
    <mergeCell ref="B57:B59"/>
    <mergeCell ref="C57:C59"/>
    <mergeCell ref="D57:D59"/>
    <mergeCell ref="H57:H59"/>
    <mergeCell ref="I57:I59"/>
    <mergeCell ref="J57:J59"/>
    <mergeCell ref="K57:K59"/>
    <mergeCell ref="L57:L59"/>
    <mergeCell ref="M57:M59"/>
    <mergeCell ref="N57:N59"/>
    <mergeCell ref="O57:O59"/>
    <mergeCell ref="P57:P59"/>
    <mergeCell ref="Q57:Q59"/>
    <mergeCell ref="P54:P56"/>
    <mergeCell ref="Q54:Q56"/>
    <mergeCell ref="R54:R56"/>
    <mergeCell ref="S54:S56"/>
    <mergeCell ref="T54:T56"/>
    <mergeCell ref="S51:S53"/>
    <mergeCell ref="T51:T53"/>
    <mergeCell ref="U51:U53"/>
    <mergeCell ref="V51:V53"/>
    <mergeCell ref="A54:A56"/>
    <mergeCell ref="B54:B56"/>
    <mergeCell ref="C54:C56"/>
    <mergeCell ref="D54:D56"/>
    <mergeCell ref="H54:H56"/>
    <mergeCell ref="I54:I56"/>
    <mergeCell ref="J54:J56"/>
    <mergeCell ref="K54:K56"/>
    <mergeCell ref="L54:L56"/>
    <mergeCell ref="M54:M56"/>
    <mergeCell ref="N54:N56"/>
    <mergeCell ref="O54:O56"/>
    <mergeCell ref="N51:N53"/>
    <mergeCell ref="O51:O53"/>
    <mergeCell ref="P51:P53"/>
    <mergeCell ref="Q51:Q53"/>
    <mergeCell ref="R51:R53"/>
    <mergeCell ref="I51:I53"/>
    <mergeCell ref="J51:J53"/>
    <mergeCell ref="K51:K53"/>
    <mergeCell ref="L51:L53"/>
    <mergeCell ref="M51:M53"/>
    <mergeCell ref="A51:A53"/>
    <mergeCell ref="B51:B53"/>
    <mergeCell ref="C51:C53"/>
    <mergeCell ref="D51:D53"/>
    <mergeCell ref="H51:H53"/>
    <mergeCell ref="R48:R50"/>
    <mergeCell ref="S48:S50"/>
    <mergeCell ref="T48:T50"/>
    <mergeCell ref="U48:U50"/>
    <mergeCell ref="V48:V50"/>
    <mergeCell ref="U37:U47"/>
    <mergeCell ref="V37:V47"/>
    <mergeCell ref="A48:A50"/>
    <mergeCell ref="B48:B50"/>
    <mergeCell ref="C48:C50"/>
    <mergeCell ref="D48:D50"/>
    <mergeCell ref="H48:H50"/>
    <mergeCell ref="I48:I50"/>
    <mergeCell ref="J48:J50"/>
    <mergeCell ref="K48:K50"/>
    <mergeCell ref="L48:L50"/>
    <mergeCell ref="M48:M50"/>
    <mergeCell ref="N48:N50"/>
    <mergeCell ref="O48:O50"/>
    <mergeCell ref="P48:P50"/>
    <mergeCell ref="Q48:Q50"/>
    <mergeCell ref="P37:P47"/>
    <mergeCell ref="Q37:Q47"/>
    <mergeCell ref="R37:R47"/>
    <mergeCell ref="S37:S47"/>
    <mergeCell ref="T37:T47"/>
    <mergeCell ref="S34:S36"/>
    <mergeCell ref="T34:T36"/>
    <mergeCell ref="U34:U36"/>
    <mergeCell ref="V34:V36"/>
    <mergeCell ref="A37:A47"/>
    <mergeCell ref="B37:B47"/>
    <mergeCell ref="C37:C47"/>
    <mergeCell ref="D37:D47"/>
    <mergeCell ref="H37:H47"/>
    <mergeCell ref="I37:I47"/>
    <mergeCell ref="K37:K47"/>
    <mergeCell ref="L37:L47"/>
    <mergeCell ref="M37:M47"/>
    <mergeCell ref="N37:N47"/>
    <mergeCell ref="O37:O47"/>
    <mergeCell ref="N34:N36"/>
    <mergeCell ref="O34:O36"/>
    <mergeCell ref="P34:P36"/>
    <mergeCell ref="Q34:Q36"/>
    <mergeCell ref="R34:R36"/>
    <mergeCell ref="I34:I36"/>
    <mergeCell ref="J34:J36"/>
    <mergeCell ref="K34:K36"/>
    <mergeCell ref="L34:L36"/>
    <mergeCell ref="M34:M36"/>
    <mergeCell ref="A34:A36"/>
    <mergeCell ref="B34:B36"/>
    <mergeCell ref="C34:C36"/>
    <mergeCell ref="D34:D36"/>
    <mergeCell ref="H34:H36"/>
    <mergeCell ref="R32:R33"/>
    <mergeCell ref="S32:S33"/>
    <mergeCell ref="T32:T33"/>
    <mergeCell ref="U32:U33"/>
    <mergeCell ref="V32:V33"/>
    <mergeCell ref="U25:U31"/>
    <mergeCell ref="V25:V31"/>
    <mergeCell ref="A32:A33"/>
    <mergeCell ref="B32:B33"/>
    <mergeCell ref="C32:C33"/>
    <mergeCell ref="D32:D33"/>
    <mergeCell ref="H32:H33"/>
    <mergeCell ref="I32:I33"/>
    <mergeCell ref="J32:J33"/>
    <mergeCell ref="K32:K33"/>
    <mergeCell ref="L32:L33"/>
    <mergeCell ref="M32:M33"/>
    <mergeCell ref="N32:N33"/>
    <mergeCell ref="O32:O33"/>
    <mergeCell ref="P32:P33"/>
    <mergeCell ref="Q32:Q33"/>
    <mergeCell ref="P25:P31"/>
    <mergeCell ref="Q25:Q31"/>
    <mergeCell ref="R25:R31"/>
    <mergeCell ref="S25:S31"/>
    <mergeCell ref="T25:T31"/>
    <mergeCell ref="T22:T24"/>
    <mergeCell ref="U22:U24"/>
    <mergeCell ref="V22:V24"/>
    <mergeCell ref="J22:J24"/>
    <mergeCell ref="A25:A31"/>
    <mergeCell ref="B25:B31"/>
    <mergeCell ref="C25:C31"/>
    <mergeCell ref="D25:D31"/>
    <mergeCell ref="H25:H31"/>
    <mergeCell ref="I25:I31"/>
    <mergeCell ref="J25:J31"/>
    <mergeCell ref="K25:K31"/>
    <mergeCell ref="L25:L31"/>
    <mergeCell ref="M25:M31"/>
    <mergeCell ref="N25:N31"/>
    <mergeCell ref="O25:O31"/>
    <mergeCell ref="O22:O24"/>
    <mergeCell ref="P22:P24"/>
    <mergeCell ref="Q22:Q24"/>
    <mergeCell ref="R22:R24"/>
    <mergeCell ref="S22:S24"/>
    <mergeCell ref="I22:I24"/>
    <mergeCell ref="K22:K24"/>
    <mergeCell ref="D22:D24"/>
    <mergeCell ref="A1:V4"/>
    <mergeCell ref="A5:A6"/>
    <mergeCell ref="B5:B6"/>
    <mergeCell ref="C5:C6"/>
    <mergeCell ref="D5:D6"/>
    <mergeCell ref="E5:E6"/>
    <mergeCell ref="F5:F6"/>
    <mergeCell ref="G5:G6"/>
    <mergeCell ref="H5:H6"/>
    <mergeCell ref="I5:I6"/>
    <mergeCell ref="J5:J6"/>
    <mergeCell ref="V5:V6"/>
    <mergeCell ref="U5:U6"/>
    <mergeCell ref="K5:T5"/>
    <mergeCell ref="A7:T7"/>
    <mergeCell ref="A8:V8"/>
    <mergeCell ref="C9:C16"/>
    <mergeCell ref="D9:D16"/>
    <mergeCell ref="H9:H16"/>
    <mergeCell ref="A9:A16"/>
    <mergeCell ref="B9:B16"/>
    <mergeCell ref="V9:V16"/>
    <mergeCell ref="U9:U16"/>
    <mergeCell ref="T9:T16"/>
    <mergeCell ref="I9:I16"/>
    <mergeCell ref="J9:J16"/>
    <mergeCell ref="K9:K16"/>
    <mergeCell ref="L9:L16"/>
    <mergeCell ref="M9:M16"/>
    <mergeCell ref="N9:N16"/>
    <mergeCell ref="A98:J98"/>
    <mergeCell ref="L22:L24"/>
    <mergeCell ref="M22:M24"/>
    <mergeCell ref="N22:N24"/>
    <mergeCell ref="A22:A24"/>
    <mergeCell ref="B22:B24"/>
    <mergeCell ref="C22:C24"/>
    <mergeCell ref="H22:H24"/>
    <mergeCell ref="A17:A21"/>
    <mergeCell ref="B17:B21"/>
    <mergeCell ref="C17:C21"/>
    <mergeCell ref="D17:D21"/>
    <mergeCell ref="O9:O16"/>
    <mergeCell ref="P9:P16"/>
    <mergeCell ref="Q9:Q16"/>
    <mergeCell ref="R9:R16"/>
    <mergeCell ref="S9:S16"/>
    <mergeCell ref="V17:V21"/>
    <mergeCell ref="N17:N21"/>
    <mergeCell ref="O17:O21"/>
    <mergeCell ref="P17:P21"/>
    <mergeCell ref="Q17:Q21"/>
    <mergeCell ref="R17:R21"/>
    <mergeCell ref="H17:H21"/>
    <mergeCell ref="I17:I21"/>
    <mergeCell ref="J17:J21"/>
    <mergeCell ref="K17:K21"/>
    <mergeCell ref="L17:L21"/>
    <mergeCell ref="M17:M21"/>
    <mergeCell ref="S17:S21"/>
    <mergeCell ref="T17:T21"/>
    <mergeCell ref="U17:U21"/>
  </mergeCells>
  <pageMargins left="1" right="1" top="0.44416666666666665" bottom="1" header="0.5" footer="0.5"/>
  <pageSetup paperSize="8" scale="10" orientation="landscape" r:id="rId1"/>
  <headerFooter>
    <oddHeader xml:space="preserve">&amp;C&amp;"Trebuchet MS,Bold"&amp;12LIST OF THE SELECTED PROJECTS 
Priority 3
 An educated region (PO4)
</oddHeader>
  </headerFooter>
  <colBreaks count="2" manualBreakCount="2">
    <brk id="22" max="1048575" man="1"/>
    <brk id="3336" max="7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70" zoomScaleNormal="90" zoomScaleSheetLayoutView="70" zoomScalePageLayoutView="25" workbookViewId="0">
      <selection sqref="A1:V4"/>
    </sheetView>
  </sheetViews>
  <sheetFormatPr defaultRowHeight="15" x14ac:dyDescent="0.25"/>
  <cols>
    <col min="1" max="1" width="11.28515625" customWidth="1"/>
    <col min="2" max="2" width="20.28515625" customWidth="1"/>
    <col min="3" max="3" width="10.7109375" customWidth="1"/>
    <col min="4" max="4" width="40.710937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4" customWidth="1"/>
    <col min="16" max="16" width="18.42578125" customWidth="1"/>
    <col min="17" max="17" width="22.140625" customWidth="1"/>
    <col min="18" max="18" width="17.5703125" customWidth="1"/>
    <col min="19" max="19" width="18.42578125" customWidth="1"/>
    <col min="20" max="21" width="13.285156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35"/>
      <c r="B1" s="135"/>
      <c r="C1" s="135"/>
      <c r="D1" s="135"/>
      <c r="E1" s="135"/>
      <c r="F1" s="135"/>
      <c r="G1" s="135"/>
      <c r="H1" s="135"/>
      <c r="I1" s="135"/>
      <c r="J1" s="135"/>
      <c r="K1" s="135"/>
      <c r="L1" s="135"/>
      <c r="M1" s="135"/>
      <c r="N1" s="135"/>
      <c r="O1" s="135"/>
      <c r="P1" s="135"/>
      <c r="Q1" s="135"/>
      <c r="R1" s="135"/>
      <c r="S1" s="135"/>
      <c r="T1" s="135"/>
      <c r="U1" s="135"/>
      <c r="V1" s="135"/>
    </row>
    <row r="2" spans="1:24" x14ac:dyDescent="0.25">
      <c r="A2" s="135"/>
      <c r="B2" s="135"/>
      <c r="C2" s="135"/>
      <c r="D2" s="135"/>
      <c r="E2" s="135"/>
      <c r="F2" s="135"/>
      <c r="G2" s="135"/>
      <c r="H2" s="135"/>
      <c r="I2" s="135"/>
      <c r="J2" s="135"/>
      <c r="K2" s="135"/>
      <c r="L2" s="135"/>
      <c r="M2" s="135"/>
      <c r="N2" s="135"/>
      <c r="O2" s="135"/>
      <c r="P2" s="135"/>
      <c r="Q2" s="135"/>
      <c r="R2" s="135"/>
      <c r="S2" s="135"/>
      <c r="T2" s="135"/>
      <c r="U2" s="135"/>
      <c r="V2" s="135"/>
    </row>
    <row r="3" spans="1:24" x14ac:dyDescent="0.25">
      <c r="A3" s="135"/>
      <c r="B3" s="135"/>
      <c r="C3" s="135"/>
      <c r="D3" s="135"/>
      <c r="E3" s="135"/>
      <c r="F3" s="135"/>
      <c r="G3" s="135"/>
      <c r="H3" s="135"/>
      <c r="I3" s="135"/>
      <c r="J3" s="135"/>
      <c r="K3" s="135"/>
      <c r="L3" s="135"/>
      <c r="M3" s="135"/>
      <c r="N3" s="135"/>
      <c r="O3" s="135"/>
      <c r="P3" s="135"/>
      <c r="Q3" s="135"/>
      <c r="R3" s="135"/>
      <c r="S3" s="135"/>
      <c r="T3" s="135"/>
      <c r="U3" s="135"/>
      <c r="V3" s="135"/>
    </row>
    <row r="4" spans="1:24" ht="61.5" customHeight="1" thickBot="1" x14ac:dyDescent="0.3">
      <c r="A4" s="279"/>
      <c r="B4" s="279"/>
      <c r="C4" s="279"/>
      <c r="D4" s="279"/>
      <c r="E4" s="279"/>
      <c r="F4" s="279"/>
      <c r="G4" s="279"/>
      <c r="H4" s="279"/>
      <c r="I4" s="279"/>
      <c r="J4" s="279"/>
      <c r="K4" s="279"/>
      <c r="L4" s="279"/>
      <c r="M4" s="279"/>
      <c r="N4" s="279"/>
      <c r="O4" s="279"/>
      <c r="P4" s="279"/>
      <c r="Q4" s="279"/>
      <c r="R4" s="279"/>
      <c r="S4" s="279"/>
      <c r="T4" s="279"/>
      <c r="U4" s="279"/>
      <c r="V4" s="279"/>
    </row>
    <row r="5" spans="1:24" ht="36.75" customHeight="1" x14ac:dyDescent="0.25">
      <c r="A5" s="280" t="s">
        <v>0</v>
      </c>
      <c r="B5" s="282" t="s">
        <v>28</v>
      </c>
      <c r="C5" s="284" t="s">
        <v>27</v>
      </c>
      <c r="D5" s="284" t="s">
        <v>1</v>
      </c>
      <c r="E5" s="284" t="s">
        <v>29</v>
      </c>
      <c r="F5" s="284" t="s">
        <v>30</v>
      </c>
      <c r="G5" s="284" t="s">
        <v>34</v>
      </c>
      <c r="H5" s="285" t="s">
        <v>22</v>
      </c>
      <c r="I5" s="284" t="s">
        <v>2</v>
      </c>
      <c r="J5" s="284" t="s">
        <v>36</v>
      </c>
      <c r="K5" s="291" t="s">
        <v>3</v>
      </c>
      <c r="L5" s="292"/>
      <c r="M5" s="292"/>
      <c r="N5" s="292"/>
      <c r="O5" s="292"/>
      <c r="P5" s="292"/>
      <c r="Q5" s="292"/>
      <c r="R5" s="292"/>
      <c r="S5" s="292"/>
      <c r="T5" s="293"/>
      <c r="U5" s="289" t="s">
        <v>38</v>
      </c>
      <c r="V5" s="287" t="s">
        <v>4</v>
      </c>
    </row>
    <row r="6" spans="1:24" ht="170.25" customHeight="1" thickBot="1" x14ac:dyDescent="0.3">
      <c r="A6" s="281"/>
      <c r="B6" s="283"/>
      <c r="C6" s="283"/>
      <c r="D6" s="283"/>
      <c r="E6" s="283"/>
      <c r="F6" s="283"/>
      <c r="G6" s="283"/>
      <c r="H6" s="286"/>
      <c r="I6" s="283"/>
      <c r="J6" s="283"/>
      <c r="K6" s="13" t="s">
        <v>21</v>
      </c>
      <c r="L6" s="13" t="s">
        <v>5</v>
      </c>
      <c r="M6" s="13" t="s">
        <v>6</v>
      </c>
      <c r="N6" s="13" t="s">
        <v>7</v>
      </c>
      <c r="O6" s="13" t="s">
        <v>8</v>
      </c>
      <c r="P6" s="13" t="s">
        <v>9</v>
      </c>
      <c r="Q6" s="13" t="s">
        <v>10</v>
      </c>
      <c r="R6" s="13" t="s">
        <v>11</v>
      </c>
      <c r="S6" s="13" t="s">
        <v>12</v>
      </c>
      <c r="T6" s="8" t="s">
        <v>13</v>
      </c>
      <c r="U6" s="290"/>
      <c r="V6" s="288"/>
    </row>
    <row r="7" spans="1:24" ht="24" hidden="1" customHeight="1" thickBot="1" x14ac:dyDescent="0.3">
      <c r="A7" s="267" t="s">
        <v>20</v>
      </c>
      <c r="B7" s="268"/>
      <c r="C7" s="268"/>
      <c r="D7" s="268"/>
      <c r="E7" s="268"/>
      <c r="F7" s="268"/>
      <c r="G7" s="268"/>
      <c r="H7" s="268"/>
      <c r="I7" s="268"/>
      <c r="J7" s="268"/>
      <c r="K7" s="268"/>
      <c r="L7" s="268"/>
      <c r="M7" s="268"/>
      <c r="N7" s="268"/>
      <c r="O7" s="268"/>
      <c r="P7" s="268"/>
      <c r="Q7" s="268"/>
      <c r="R7" s="268"/>
      <c r="S7" s="268"/>
      <c r="T7" s="268"/>
      <c r="U7" s="14"/>
      <c r="V7" s="9"/>
    </row>
    <row r="8" spans="1:24" ht="24.75" customHeight="1" x14ac:dyDescent="0.25">
      <c r="A8" s="269"/>
      <c r="B8" s="270"/>
      <c r="C8" s="270"/>
      <c r="D8" s="270"/>
      <c r="E8" s="270"/>
      <c r="F8" s="270"/>
      <c r="G8" s="270"/>
      <c r="H8" s="270"/>
      <c r="I8" s="270"/>
      <c r="J8" s="270"/>
      <c r="K8" s="270"/>
      <c r="L8" s="270"/>
      <c r="M8" s="270"/>
      <c r="N8" s="270"/>
      <c r="O8" s="270"/>
      <c r="P8" s="270"/>
      <c r="Q8" s="270"/>
      <c r="R8" s="270"/>
      <c r="S8" s="270"/>
      <c r="T8" s="270"/>
      <c r="U8" s="270"/>
      <c r="V8" s="271"/>
    </row>
    <row r="9" spans="1:24" ht="123.6" customHeight="1" x14ac:dyDescent="0.25">
      <c r="A9" s="263">
        <v>1</v>
      </c>
      <c r="B9" s="265"/>
      <c r="C9" s="257"/>
      <c r="D9" s="263"/>
      <c r="E9" s="12"/>
      <c r="F9" s="1" t="s">
        <v>23</v>
      </c>
      <c r="G9" s="2"/>
      <c r="H9" s="272"/>
      <c r="I9" s="257"/>
      <c r="J9" s="277"/>
      <c r="K9" s="228"/>
      <c r="L9" s="228"/>
      <c r="M9" s="228"/>
      <c r="N9" s="228"/>
      <c r="O9" s="228"/>
      <c r="P9" s="228"/>
      <c r="Q9" s="228"/>
      <c r="R9" s="228"/>
      <c r="S9" s="228"/>
      <c r="T9" s="275"/>
      <c r="U9" s="15"/>
      <c r="V9" s="272"/>
      <c r="W9" s="3">
        <f t="shared" ref="W9" si="0">K9-M9-Q9-S9</f>
        <v>0</v>
      </c>
      <c r="X9" s="3">
        <f t="shared" ref="X9" si="1">K9-M9-Q9-S9</f>
        <v>0</v>
      </c>
    </row>
    <row r="10" spans="1:24" ht="80.45" customHeight="1" x14ac:dyDescent="0.25">
      <c r="A10" s="264"/>
      <c r="B10" s="266"/>
      <c r="C10" s="248"/>
      <c r="D10" s="264"/>
      <c r="E10" s="2"/>
      <c r="F10" s="10" t="s">
        <v>26</v>
      </c>
      <c r="G10" s="10"/>
      <c r="H10" s="273"/>
      <c r="I10" s="248"/>
      <c r="J10" s="278"/>
      <c r="K10" s="230"/>
      <c r="L10" s="230"/>
      <c r="M10" s="230"/>
      <c r="N10" s="230"/>
      <c r="O10" s="230"/>
      <c r="P10" s="230"/>
      <c r="Q10" s="230"/>
      <c r="R10" s="230"/>
      <c r="S10" s="230"/>
      <c r="T10" s="276"/>
      <c r="U10" s="16"/>
      <c r="V10" s="273"/>
    </row>
    <row r="11" spans="1:24" x14ac:dyDescent="0.25">
      <c r="A11" s="274"/>
      <c r="B11" s="274"/>
      <c r="C11" s="274"/>
      <c r="D11" s="274"/>
      <c r="E11" s="274"/>
      <c r="F11" s="274"/>
      <c r="G11" s="274"/>
      <c r="H11" s="274"/>
      <c r="I11" s="274"/>
      <c r="J11" s="274"/>
      <c r="K11" s="274"/>
      <c r="L11" s="274"/>
      <c r="M11" s="274"/>
      <c r="N11" s="274"/>
      <c r="O11" s="274"/>
      <c r="P11" s="274"/>
      <c r="Q11" s="274"/>
      <c r="R11" s="274"/>
      <c r="S11" s="274"/>
      <c r="T11" s="274"/>
      <c r="U11" s="274"/>
      <c r="V11" s="274"/>
    </row>
    <row r="12" spans="1:24" x14ac:dyDescent="0.25">
      <c r="A12" s="274"/>
      <c r="B12" s="274"/>
      <c r="C12" s="274"/>
      <c r="D12" s="274"/>
      <c r="E12" s="274"/>
      <c r="F12" s="274"/>
      <c r="G12" s="274"/>
      <c r="H12" s="274"/>
      <c r="I12" s="274"/>
      <c r="J12" s="274"/>
      <c r="K12" s="274"/>
      <c r="L12" s="274"/>
      <c r="M12" s="274"/>
      <c r="N12" s="274"/>
      <c r="O12" s="274"/>
      <c r="P12" s="274"/>
      <c r="Q12" s="274"/>
      <c r="R12" s="274"/>
      <c r="S12" s="274"/>
      <c r="T12" s="274"/>
      <c r="U12" s="274"/>
      <c r="V12" s="274"/>
    </row>
    <row r="13" spans="1:24" x14ac:dyDescent="0.25">
      <c r="E13" s="11"/>
      <c r="F13" s="11"/>
      <c r="V13" s="5"/>
    </row>
    <row r="14" spans="1:24" x14ac:dyDescent="0.25">
      <c r="E14" s="11"/>
      <c r="F14" s="11"/>
      <c r="V14" s="5"/>
    </row>
    <row r="15" spans="1:24" x14ac:dyDescent="0.25">
      <c r="E15" s="11"/>
      <c r="F15" s="11"/>
      <c r="V15" s="5"/>
    </row>
    <row r="16" spans="1:24" x14ac:dyDescent="0.25">
      <c r="E16" s="11"/>
      <c r="F16" s="11"/>
      <c r="V16" s="5"/>
    </row>
    <row r="17" spans="5:22" x14ac:dyDescent="0.25">
      <c r="V17" s="5"/>
    </row>
    <row r="18" spans="5:22" x14ac:dyDescent="0.25">
      <c r="E18" s="11"/>
      <c r="O18" s="4"/>
      <c r="T18" s="4"/>
      <c r="U18" s="4"/>
      <c r="V18" s="6"/>
    </row>
    <row r="19" spans="5:22" x14ac:dyDescent="0.25">
      <c r="V19" s="5"/>
    </row>
    <row r="20" spans="5:22" x14ac:dyDescent="0.25">
      <c r="E20" s="11"/>
      <c r="O20" s="4"/>
      <c r="V20" s="5"/>
    </row>
    <row r="21" spans="5:22" x14ac:dyDescent="0.25">
      <c r="V21" s="5"/>
    </row>
    <row r="22" spans="5:22" x14ac:dyDescent="0.25">
      <c r="E22" s="11"/>
      <c r="V22" s="5"/>
    </row>
    <row r="23" spans="5:22" x14ac:dyDescent="0.25">
      <c r="E23" s="11"/>
      <c r="V23" s="5"/>
    </row>
    <row r="24" spans="5:22" x14ac:dyDescent="0.25">
      <c r="E24" s="11"/>
      <c r="Q24" s="4"/>
      <c r="V24" s="5"/>
    </row>
    <row r="25" spans="5:22" x14ac:dyDescent="0.25">
      <c r="E25" s="11"/>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sheetData>
  <mergeCells count="35">
    <mergeCell ref="A1:V4"/>
    <mergeCell ref="A5:A6"/>
    <mergeCell ref="B5:B6"/>
    <mergeCell ref="C5:C6"/>
    <mergeCell ref="D5:D6"/>
    <mergeCell ref="E5:E6"/>
    <mergeCell ref="F5:F6"/>
    <mergeCell ref="G5:G6"/>
    <mergeCell ref="H5:H6"/>
    <mergeCell ref="I5:I6"/>
    <mergeCell ref="J5:J6"/>
    <mergeCell ref="V5:V6"/>
    <mergeCell ref="U5:U6"/>
    <mergeCell ref="K5:T5"/>
    <mergeCell ref="A11:V12"/>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H9:H10"/>
    <mergeCell ref="A9:A10"/>
    <mergeCell ref="B9:B10"/>
    <mergeCell ref="A7:T7"/>
    <mergeCell ref="A8:V8"/>
    <mergeCell ref="V9:V10"/>
  </mergeCells>
  <pageMargins left="1" right="1" top="0.35875000000000001" bottom="1" header="0.5" footer="0.5"/>
  <pageSetup paperSize="8" scale="40" orientation="landscape" r:id="rId1"/>
  <headerFooter>
    <oddHeader xml:space="preserve">&amp;C&amp;"Trebuchet MS,Bold"&amp;12LIST OF THE SELECTED PROJECTS 
Priority 4
An integrated region (PO5)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Priority 1 - PO3</vt:lpstr>
      <vt:lpstr>Priority 2 - PO2</vt:lpstr>
      <vt:lpstr>Priority 3 - PO4  </vt:lpstr>
      <vt:lpstr>Priority 4 - PO5 </vt:lpstr>
      <vt:lpstr>'Priority 1 - PO3'!Print_Area</vt:lpstr>
      <vt:lpstr>'Priority 2 - PO2'!Print_Area</vt:lpstr>
      <vt:lpstr>'Priority 3 - PO4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2025-09-03T12:08:55Z</dcterms:modified>
</cp:coreProperties>
</file>