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195"/>
  </bookViews>
  <sheets>
    <sheet name="PO1" sheetId="4" r:id="rId1"/>
    <sheet name="PO2" sheetId="8" r:id="rId2"/>
    <sheet name="PO3" sheetId="9" r:id="rId3"/>
    <sheet name="PO4" sheetId="10" r:id="rId4"/>
  </sheets>
  <definedNames>
    <definedName name="_xlnm._FilterDatabase" localSheetId="0" hidden="1">'PO1'!$A$2:$Y$5</definedName>
    <definedName name="_xlnm._FilterDatabase" localSheetId="1" hidden="1">'PO2'!$A$2:$Y$3</definedName>
    <definedName name="_xlnm._FilterDatabase" localSheetId="2" hidden="1">'PO3'!$A$2:$V$9</definedName>
    <definedName name="_xlnm._FilterDatabase" localSheetId="3" hidden="1">'PO4'!$A$2:$V$9</definedName>
    <definedName name="_xlnm.Print_Area" localSheetId="0">'PO1'!$A$1:$Y$11</definedName>
    <definedName name="_xlnm.Print_Area" localSheetId="1">'PO2'!$A$1:$Y$36</definedName>
    <definedName name="_xlnm.Print_Area" localSheetId="2">'PO3'!$A$1:$X$11</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'PO2'!$A$2:$W$34</definedName>
    <definedName name="Z_02C2D61B_970D_4DFF_82AB_7705A5B1ACD2_.wvu.FilterData" localSheetId="2" hidden="1">'PO3'!$A$2:$V$9</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'PO2'!$A$2:$W$36</definedName>
    <definedName name="Z_02C2D61B_970D_4DFF_82AB_7705A5B1ACD2_.wvu.PrintArea" localSheetId="2" hidden="1">'PO3'!$A$2:$V$11</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'PO2'!$A$2:$W$34</definedName>
    <definedName name="Z_20B730D3_BB9C_4CE3_9A4A_D192EB334790_.wvu.FilterData" localSheetId="2" hidden="1">'PO3'!$A$2:$V$9</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'PO2'!$A$2:$W$36</definedName>
    <definedName name="Z_20B730D3_BB9C_4CE3_9A4A_D192EB334790_.wvu.PrintArea" localSheetId="2" hidden="1">'PO3'!$A$2:$V$11</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'PO2'!$A$2:$W$34</definedName>
    <definedName name="Z_281F4DBA_DE33_4996_8447_FD9B9FD3CB21_.wvu.FilterData" localSheetId="2" hidden="1">'PO3'!$A$2:$V$9</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'PO2'!$A$2:$W$36</definedName>
    <definedName name="Z_281F4DBA_DE33_4996_8447_FD9B9FD3CB21_.wvu.PrintArea" localSheetId="2" hidden="1">'PO3'!$A$2:$V$11</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'PO2'!$A$2:$W$34</definedName>
    <definedName name="Z_DC306EDA_CC9C_451C_B19A_DBA2251BE780_.wvu.FilterData" localSheetId="2" hidden="1">'PO3'!$A$2:$V$9</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'PO2'!$A$2:$W$36</definedName>
    <definedName name="Z_DC306EDA_CC9C_451C_B19A_DBA2251BE780_.wvu.PrintArea" localSheetId="2" hidden="1">'PO3'!$A$2:$V$11</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R9" i="4" l="1"/>
  <c r="Q9" i="4"/>
  <c r="X34" i="8" l="1"/>
  <c r="T34" i="8"/>
  <c r="R34" i="8"/>
  <c r="Q34" i="8"/>
  <c r="P34" i="8"/>
  <c r="Y34" i="8" l="1"/>
  <c r="V34" i="8"/>
  <c r="X29" i="8" l="1"/>
  <c r="X21" i="8" l="1"/>
  <c r="V8" i="8" l="1"/>
  <c r="T8" i="8"/>
  <c r="V7" i="8"/>
  <c r="V9" i="4" l="1"/>
  <c r="T7" i="4"/>
  <c r="P9" i="4" l="1"/>
  <c r="T9" i="4"/>
  <c r="X9" i="4" l="1"/>
  <c r="Y9" i="4"/>
</calcChain>
</file>

<file path=xl/sharedStrings.xml><?xml version="1.0" encoding="utf-8"?>
<sst xmlns="http://schemas.openxmlformats.org/spreadsheetml/2006/main" count="497" uniqueCount="195">
  <si>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</si>
  <si>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</si>
  <si>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</si>
  <si>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</si>
  <si>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</si>
  <si>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</si>
  <si>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</si>
  <si>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</si>
  <si>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</si>
  <si>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</si>
  <si>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</si>
  <si>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</si>
  <si>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</si>
  <si>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</si>
  <si>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</si>
  <si>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</si>
  <si>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</si>
  <si>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</si>
  <si>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</si>
  <si>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</si>
  <si>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</si>
  <si>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</si>
  <si>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</si>
  <si>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</si>
  <si>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</si>
  <si>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</si>
  <si>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</si>
  <si>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</si>
  <si>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</si>
  <si>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</si>
  <si>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</si>
  <si>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</si>
  <si>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</si>
  <si>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</si>
  <si>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</si>
  <si>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</si>
  <si>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</si>
  <si>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</si>
  <si>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</si>
  <si>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</si>
  <si>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</si>
  <si>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</si>
  <si>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</si>
  <si>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</si>
  <si>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</si>
  <si>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</si>
  <si>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</si>
  <si>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</si>
  <si>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</si>
  <si>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</si>
  <si>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</si>
  <si>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</si>
  <si>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</si>
  <si>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</si>
  <si>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</si>
  <si>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</si>
  <si>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</si>
  <si>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</si>
  <si>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</si>
  <si>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</si>
  <si>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</si>
  <si>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</si>
  <si>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</si>
  <si>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</si>
  <si>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</si>
  <si>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</si>
  <si>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</si>
  <si>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</si>
  <si>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</si>
  <si>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</si>
  <si>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</si>
  <si>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</si>
  <si>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</si>
  <si>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</si>
  <si>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</si>
  <si>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</si>
  <si>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</si>
  <si>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</si>
  <si>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</si>
  <si>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</si>
  <si>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</si>
  <si>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</si>
  <si>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</si>
  <si>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</si>
  <si>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</si>
  <si>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</si>
  <si>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</si>
  <si>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</si>
  <si>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</si>
  <si>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</si>
  <si>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</si>
  <si>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</si>
  <si>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</si>
  <si>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</si>
  <si>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</si>
  <si>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</si>
  <si>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</si>
  <si>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</si>
  <si>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</si>
  <si>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</si>
  <si>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</si>
  <si>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</si>
  <si>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</si>
  <si>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</si>
  <si>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</si>
  <si>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</si>
  <si>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</si>
  <si>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</si>
  <si>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</si>
  <si>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</si>
  <si>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</si>
  <si>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</si>
  <si>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</si>
  <si>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</si>
  <si>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</si>
  <si>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</si>
  <si>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</si>
  <si>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</si>
  <si>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</si>
  <si>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</si>
  <si>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</si>
  <si>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</si>
  <si>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</si>
  <si>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</si>
  <si>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</si>
  <si>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</si>
  <si>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</si>
  <si>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</si>
  <si>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</si>
  <si>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</si>
  <si>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</si>
  <si>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</si>
  <si>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</si>
  <si>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</si>
  <si>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</si>
  <si>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</si>
  <si>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</si>
  <si>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</si>
  <si>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</si>
  <si>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</si>
  <si>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</si>
  <si>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</si>
  <si>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</si>
  <si>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</si>
  <si>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</si>
  <si>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</si>
  <si>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</si>
  <si>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</si>
  <si>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</si>
  <si>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</si>
  <si>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</si>
  <si>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</si>
  <si>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</si>
  <si>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</si>
  <si>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</si>
  <si>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</si>
  <si>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</si>
  <si>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</si>
  <si>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</si>
  <si>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</si>
  <si>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</si>
  <si>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</si>
  <si>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</si>
  <si>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</si>
  <si>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</si>
  <si>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</si>
  <si>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</si>
  <si>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</si>
  <si>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</si>
  <si>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</si>
  <si>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</si>
  <si>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</si>
  <si>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</si>
  <si>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</si>
  <si>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</si>
  <si>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</si>
  <si>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</si>
  <si>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</si>
  <si>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</si>
  <si>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</si>
  <si>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</si>
  <si>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</si>
  <si>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</si>
  <si>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</si>
  <si>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</si>
  <si>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</si>
  <si>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</si>
  <si>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</si>
  <si>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</si>
  <si>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</si>
  <si>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</si>
  <si>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</si>
  <si>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</si>
  <si>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27.12.2024</t>
  </si>
  <si>
    <t>Last update: 10.02.2025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</si>
</sst>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l_e_i_-;\-* #,##0.00\ _l_e_i_-;_-* &quot;-&quot;??\ _l_e_i_-;_-@_-"/>
    <numFmt numFmtId="165" formatCode="#,##0.0"/>
  </numFmts>
  <fonts count="14"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157">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43" fontId="10" fillId="0" borderId="1" xfId="7" applyFont="1" applyBorder="1" applyAlignment="1">
      <alignment horizontal="center" vertical="center"/>
    </xf>
    <xf numFmtId="43" fontId="10" fillId="0" borderId="1" xfId="7" applyFont="1" applyBorder="1" applyAlignment="1">
      <alignment vertical="center"/>
    </xf>
    <xf numFmtId="43"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10" fillId="0" borderId="4" xfId="7" applyFont="1" applyBorder="1" applyAlignment="1">
      <alignment vertical="center"/>
    </xf>
    <xf numFmtId="43" fontId="3" fillId="3" borderId="4" xfId="7" applyFont="1" applyFill="1" applyBorder="1" applyAlignment="1">
      <alignment horizontal="right" vertical="center" wrapText="1"/>
    </xf>
    <xf numFmtId="43"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43"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0" fontId="1" fillId="0" borderId="3" xfId="1" applyBorder="1" applyAlignment="1">
      <alignment horizontal="center" vertical="center" wrapText="1"/>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3" fillId="3" borderId="1" xfId="1" applyFont="1" applyFill="1" applyBorder="1" applyAlignment="1">
      <alignment horizontal="center" vertical="center" wrapText="1"/>
    </xf>
    <xf numFmtId="4" fontId="3" fillId="3" borderId="1" xfId="1" applyNumberFormat="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4" fontId="3" fillId="0" borderId="1" xfId="1" applyNumberFormat="1" applyFont="1" applyFill="1" applyBorder="1" applyAlignment="1">
      <alignment horizontal="right" vertical="center"/>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0" fontId="2" fillId="2" borderId="1" xfId="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4" fontId="3" fillId="3" borderId="4" xfId="1" applyNumberFormat="1" applyFont="1" applyFill="1" applyBorder="1" applyAlignment="1">
      <alignment horizontal="right" vertical="center"/>
    </xf>
    <xf numFmtId="4" fontId="3" fillId="3" borderId="2" xfId="1" applyNumberFormat="1" applyFont="1" applyFill="1" applyBorder="1" applyAlignment="1">
      <alignment horizontal="right" vertical="center"/>
    </xf>
    <xf numFmtId="0" fontId="3" fillId="3" borderId="4"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1" fontId="3" fillId="3" borderId="8" xfId="1"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4" fontId="10" fillId="3" borderId="8"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0" fontId="3" fillId="3" borderId="8" xfId="1" applyFont="1" applyFill="1" applyBorder="1" applyAlignment="1">
      <alignment horizontal="center" vertical="center" wrapText="1"/>
    </xf>
    <xf numFmtId="0" fontId="10" fillId="3" borderId="8" xfId="0" applyFont="1" applyFill="1" applyBorder="1" applyAlignment="1">
      <alignment horizontal="center" vertical="center" wrapText="1"/>
    </xf>
    <xf numFmtId="165" fontId="3" fillId="3" borderId="8" xfId="1"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4" fontId="10" fillId="3" borderId="8" xfId="1" applyNumberFormat="1" applyFont="1" applyFill="1" applyBorder="1" applyAlignment="1">
      <alignment horizontal="left" vertical="center" wrapText="1"/>
    </xf>
    <xf numFmtId="1" fontId="3" fillId="0" borderId="8" xfId="1" applyNumberFormat="1" applyFont="1" applyFill="1" applyBorder="1" applyAlignment="1">
      <alignment horizontal="center" vertical="center" wrapText="1"/>
    </xf>
    <xf numFmtId="4" fontId="3" fillId="0" borderId="2" xfId="1" applyNumberFormat="1" applyFont="1" applyFill="1" applyBorder="1" applyAlignment="1">
      <alignment horizontal="right" vertical="center"/>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1" fontId="3" fillId="0" borderId="1" xfId="1" applyNumberFormat="1"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tabSelected="1" view="pageBreakPreview" topLeftCell="A3" zoomScale="70" zoomScaleNormal="85" zoomScaleSheetLayoutView="70" zoomScalePageLayoutView="70" workbookViewId="0">
      <selection activeCell="Q8" sqref="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83" t="s">
        <v>82</v>
      </c>
      <c r="B1" s="83"/>
      <c r="C1" s="83"/>
      <c r="D1" s="83"/>
      <c r="E1" s="83"/>
      <c r="F1" s="83"/>
      <c r="G1" s="83"/>
      <c r="H1" s="83"/>
      <c r="I1" s="83"/>
      <c r="J1" s="83"/>
      <c r="K1" s="83"/>
      <c r="L1" s="83"/>
      <c r="M1" s="83"/>
      <c r="N1" s="83"/>
      <c r="O1" s="83"/>
      <c r="P1" s="83"/>
      <c r="Q1" s="83"/>
      <c r="R1" s="83"/>
      <c r="S1" s="83"/>
      <c r="T1" s="83"/>
      <c r="U1" s="83"/>
      <c r="V1" s="18"/>
      <c r="W1" s="18"/>
      <c r="X1" s="18"/>
      <c r="Y1" s="18"/>
    </row>
    <row r="2" spans="1:25" ht="37.15" customHeight="1" x14ac:dyDescent="0.2">
      <c r="A2" s="102" t="s">
        <v>0</v>
      </c>
      <c r="B2" s="88" t="s">
        <v>35</v>
      </c>
      <c r="C2" s="88" t="s">
        <v>1</v>
      </c>
      <c r="D2" s="84" t="s">
        <v>71</v>
      </c>
      <c r="E2" s="88" t="s">
        <v>44</v>
      </c>
      <c r="F2" s="88" t="s">
        <v>63</v>
      </c>
      <c r="G2" s="88" t="s">
        <v>64</v>
      </c>
      <c r="H2" s="88" t="s">
        <v>2</v>
      </c>
      <c r="I2" s="88" t="s">
        <v>3</v>
      </c>
      <c r="J2" s="88" t="s">
        <v>4</v>
      </c>
      <c r="K2" s="88" t="s">
        <v>30</v>
      </c>
      <c r="L2" s="88" t="s">
        <v>33</v>
      </c>
      <c r="M2" s="88" t="s">
        <v>59</v>
      </c>
      <c r="N2" s="88"/>
      <c r="O2" s="88" t="s">
        <v>83</v>
      </c>
      <c r="P2" s="89" t="s">
        <v>61</v>
      </c>
      <c r="Q2" s="90"/>
      <c r="R2" s="90"/>
      <c r="S2" s="90"/>
      <c r="T2" s="90"/>
      <c r="U2" s="90"/>
      <c r="V2" s="90"/>
      <c r="W2" s="91"/>
      <c r="X2" s="84" t="s">
        <v>74</v>
      </c>
      <c r="Y2" s="84" t="s">
        <v>84</v>
      </c>
    </row>
    <row r="3" spans="1:25" ht="66" x14ac:dyDescent="0.2">
      <c r="A3" s="102"/>
      <c r="B3" s="88"/>
      <c r="C3" s="88"/>
      <c r="D3" s="85"/>
      <c r="E3" s="88"/>
      <c r="F3" s="88"/>
      <c r="G3" s="88"/>
      <c r="H3" s="88"/>
      <c r="I3" s="88"/>
      <c r="J3" s="88"/>
      <c r="K3" s="88"/>
      <c r="L3" s="88"/>
      <c r="M3" s="21" t="s">
        <v>5</v>
      </c>
      <c r="N3" s="21" t="s">
        <v>6</v>
      </c>
      <c r="O3" s="88"/>
      <c r="P3" s="21" t="s">
        <v>62</v>
      </c>
      <c r="Q3" s="31" t="s">
        <v>105</v>
      </c>
      <c r="R3" s="21" t="s">
        <v>7</v>
      </c>
      <c r="S3" s="21" t="s">
        <v>8</v>
      </c>
      <c r="T3" s="31" t="s">
        <v>110</v>
      </c>
      <c r="U3" s="21" t="s">
        <v>9</v>
      </c>
      <c r="V3" s="21" t="s">
        <v>10</v>
      </c>
      <c r="W3" s="21" t="s">
        <v>11</v>
      </c>
      <c r="X3" s="85"/>
      <c r="Y3" s="8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92">
        <v>1</v>
      </c>
      <c r="B7" s="92" t="s">
        <v>46</v>
      </c>
      <c r="C7" s="93" t="s">
        <v>47</v>
      </c>
      <c r="D7" s="86">
        <v>3</v>
      </c>
      <c r="E7" s="99">
        <v>3.2</v>
      </c>
      <c r="F7" s="101" t="s">
        <v>48</v>
      </c>
      <c r="G7" s="155" t="s">
        <v>94</v>
      </c>
      <c r="H7" s="94" t="s">
        <v>49</v>
      </c>
      <c r="I7" s="94" t="s">
        <v>88</v>
      </c>
      <c r="J7" s="94" t="s">
        <v>89</v>
      </c>
      <c r="K7" s="94" t="s">
        <v>93</v>
      </c>
      <c r="L7" s="8" t="s">
        <v>56</v>
      </c>
      <c r="M7" s="41" t="s">
        <v>51</v>
      </c>
      <c r="N7" s="41" t="s">
        <v>58</v>
      </c>
      <c r="O7" s="100" t="s">
        <v>50</v>
      </c>
      <c r="P7" s="97">
        <v>12854287.34</v>
      </c>
      <c r="Q7" s="42">
        <v>6578052.71</v>
      </c>
      <c r="R7" s="6">
        <v>5262442.16</v>
      </c>
      <c r="S7" s="26">
        <v>0.8</v>
      </c>
      <c r="T7" s="6">
        <f>Q7*0.18</f>
        <v>1184049.4878</v>
      </c>
      <c r="U7" s="26">
        <v>0.18</v>
      </c>
      <c r="V7" s="6">
        <v>131561.06</v>
      </c>
      <c r="W7" s="26">
        <v>0.02</v>
      </c>
      <c r="X7" s="97">
        <v>12854287.34</v>
      </c>
      <c r="Y7" s="6">
        <v>0</v>
      </c>
    </row>
    <row r="8" spans="1:25" ht="141.75" customHeight="1" x14ac:dyDescent="0.2">
      <c r="A8" s="92"/>
      <c r="B8" s="92"/>
      <c r="C8" s="93"/>
      <c r="D8" s="87"/>
      <c r="E8" s="99"/>
      <c r="F8" s="101"/>
      <c r="G8" s="156"/>
      <c r="H8" s="94"/>
      <c r="I8" s="98"/>
      <c r="J8" s="98"/>
      <c r="K8" s="98"/>
      <c r="L8" s="8" t="s">
        <v>57</v>
      </c>
      <c r="M8" s="40" t="s">
        <v>52</v>
      </c>
      <c r="N8" s="40" t="s">
        <v>53</v>
      </c>
      <c r="O8" s="100"/>
      <c r="P8" s="97"/>
      <c r="Q8" s="42">
        <v>6276234.6299999999</v>
      </c>
      <c r="R8" s="6">
        <v>5020987.7</v>
      </c>
      <c r="S8" s="27">
        <v>0.8</v>
      </c>
      <c r="T8" s="6">
        <v>1129722.24</v>
      </c>
      <c r="U8" s="26">
        <v>0.18</v>
      </c>
      <c r="V8" s="6">
        <v>125524.69</v>
      </c>
      <c r="W8" s="27">
        <v>0.02</v>
      </c>
      <c r="X8" s="97"/>
      <c r="Y8" s="7">
        <v>0</v>
      </c>
    </row>
    <row r="9" spans="1:25" ht="42" customHeight="1" x14ac:dyDescent="0.2">
      <c r="A9" s="102" t="s">
        <v>60</v>
      </c>
      <c r="B9" s="102"/>
      <c r="C9" s="102"/>
      <c r="D9" s="102"/>
      <c r="E9" s="102"/>
      <c r="F9" s="102"/>
      <c r="G9" s="102"/>
      <c r="H9" s="102"/>
      <c r="I9" s="102"/>
      <c r="J9" s="102"/>
      <c r="K9" s="102"/>
      <c r="L9" s="102"/>
      <c r="M9" s="102"/>
      <c r="N9" s="102"/>
      <c r="O9" s="15"/>
      <c r="P9" s="16">
        <f>SUM(P7)</f>
        <v>12854287.34</v>
      </c>
      <c r="Q9" s="16">
        <f>SUM(Q7:Q8)</f>
        <v>12854287.34</v>
      </c>
      <c r="R9" s="16">
        <f>SUM(R7:R8)</f>
        <v>10283429.859999999</v>
      </c>
      <c r="S9" s="16"/>
      <c r="T9" s="16">
        <f>SUM(T7:T8)</f>
        <v>2313771.7278</v>
      </c>
      <c r="U9" s="16"/>
      <c r="V9" s="16">
        <f>V7+V8</f>
        <v>257085.75</v>
      </c>
      <c r="W9" s="17"/>
      <c r="X9" s="17">
        <f>R9+T9+V9</f>
        <v>12854287.3378</v>
      </c>
      <c r="Y9" s="16">
        <f>Y7+Y8</f>
        <v>0</v>
      </c>
    </row>
    <row r="10" spans="1:25" x14ac:dyDescent="0.2">
      <c r="P10" s="5"/>
      <c r="Q10" s="5"/>
      <c r="R10" s="5"/>
    </row>
    <row r="11" spans="1:25" ht="28.5" customHeight="1" x14ac:dyDescent="0.3">
      <c r="A11" s="95" t="s">
        <v>194</v>
      </c>
      <c r="B11" s="96"/>
      <c r="C11" s="96"/>
      <c r="D11" s="96"/>
      <c r="E11" s="96"/>
      <c r="F11" s="96"/>
      <c r="G11" s="96"/>
      <c r="H11" s="96"/>
      <c r="I11" s="96"/>
      <c r="J11" s="96"/>
      <c r="K11" s="96"/>
      <c r="L11" s="96"/>
      <c r="M11" s="96"/>
      <c r="N11" s="96"/>
      <c r="O11" s="96"/>
      <c r="P11" s="96"/>
      <c r="Q11" s="96"/>
      <c r="R11" s="96"/>
      <c r="S11" s="96"/>
      <c r="T11" s="96"/>
      <c r="U11" s="96"/>
      <c r="V11" s="96"/>
      <c r="W11" s="96"/>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X2:X3"/>
    <mergeCell ref="Y2:Y3"/>
    <mergeCell ref="A9:N9"/>
    <mergeCell ref="C2:C3"/>
    <mergeCell ref="F2:F3"/>
    <mergeCell ref="H2:H3"/>
    <mergeCell ref="A2:A3"/>
    <mergeCell ref="G2:G3"/>
    <mergeCell ref="X7:X8"/>
    <mergeCell ref="A11:W11"/>
    <mergeCell ref="P7:P8"/>
    <mergeCell ref="K7:K8"/>
    <mergeCell ref="E7:E8"/>
    <mergeCell ref="B7:B8"/>
    <mergeCell ref="J7:J8"/>
    <mergeCell ref="O7:O8"/>
    <mergeCell ref="F7:F8"/>
    <mergeCell ref="G7:G8"/>
    <mergeCell ref="I7:I8"/>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3"/>
  <sheetViews>
    <sheetView view="pageBreakPreview" zoomScale="70" zoomScaleNormal="70" zoomScaleSheetLayoutView="70" zoomScalePageLayoutView="70" workbookViewId="0">
      <selection activeCell="A36" sqref="A36:W36"/>
    </sheetView>
  </sheetViews>
  <sheetFormatPr defaultRowHeight="12.75" x14ac:dyDescent="0.2"/>
  <cols>
    <col min="1" max="1" width="9.28515625" style="1" customWidth="1"/>
    <col min="2" max="2" width="14.7109375" style="1" customWidth="1"/>
    <col min="3" max="3" width="26.85546875" style="2" customWidth="1"/>
    <col min="4" max="4" width="14.7109375" style="2" customWidth="1"/>
    <col min="5" max="5" width="13.7109375" style="2" customWidth="1"/>
    <col min="6" max="6" width="30.7109375" style="3" customWidth="1"/>
    <col min="7" max="7" width="42.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83" t="s">
        <v>90</v>
      </c>
      <c r="B1" s="83"/>
      <c r="C1" s="83"/>
      <c r="D1" s="83"/>
      <c r="E1" s="83"/>
      <c r="F1" s="83"/>
      <c r="G1" s="83"/>
      <c r="H1" s="83"/>
      <c r="I1" s="83"/>
      <c r="J1" s="83"/>
      <c r="K1" s="83"/>
      <c r="L1" s="83"/>
      <c r="M1" s="83"/>
      <c r="N1" s="83"/>
      <c r="O1" s="83"/>
      <c r="P1" s="83"/>
      <c r="Q1" s="83"/>
      <c r="R1" s="83"/>
      <c r="S1" s="83"/>
      <c r="T1" s="83"/>
      <c r="U1" s="83"/>
      <c r="V1" s="18"/>
      <c r="W1" s="18"/>
      <c r="X1" s="18"/>
      <c r="Y1" s="18"/>
    </row>
    <row r="2" spans="1:25" ht="37.15" customHeight="1" x14ac:dyDescent="0.2">
      <c r="A2" s="102" t="s">
        <v>0</v>
      </c>
      <c r="B2" s="88" t="s">
        <v>35</v>
      </c>
      <c r="C2" s="88" t="s">
        <v>1</v>
      </c>
      <c r="D2" s="84" t="s">
        <v>71</v>
      </c>
      <c r="E2" s="88" t="s">
        <v>44</v>
      </c>
      <c r="F2" s="88" t="s">
        <v>63</v>
      </c>
      <c r="G2" s="88" t="s">
        <v>64</v>
      </c>
      <c r="H2" s="88" t="s">
        <v>2</v>
      </c>
      <c r="I2" s="88" t="s">
        <v>3</v>
      </c>
      <c r="J2" s="88" t="s">
        <v>4</v>
      </c>
      <c r="K2" s="88" t="s">
        <v>30</v>
      </c>
      <c r="L2" s="88" t="s">
        <v>33</v>
      </c>
      <c r="M2" s="88" t="s">
        <v>59</v>
      </c>
      <c r="N2" s="88"/>
      <c r="O2" s="88" t="s">
        <v>83</v>
      </c>
      <c r="P2" s="89" t="s">
        <v>61</v>
      </c>
      <c r="Q2" s="90"/>
      <c r="R2" s="90"/>
      <c r="S2" s="90"/>
      <c r="T2" s="90"/>
      <c r="U2" s="90"/>
      <c r="V2" s="90"/>
      <c r="W2" s="91"/>
      <c r="X2" s="84" t="s">
        <v>74</v>
      </c>
      <c r="Y2" s="84" t="s">
        <v>84</v>
      </c>
    </row>
    <row r="3" spans="1:25" ht="66" x14ac:dyDescent="0.2">
      <c r="A3" s="102"/>
      <c r="B3" s="88"/>
      <c r="C3" s="88"/>
      <c r="D3" s="85"/>
      <c r="E3" s="88"/>
      <c r="F3" s="88"/>
      <c r="G3" s="88"/>
      <c r="H3" s="88"/>
      <c r="I3" s="88"/>
      <c r="J3" s="88"/>
      <c r="K3" s="88"/>
      <c r="L3" s="88"/>
      <c r="M3" s="21" t="s">
        <v>5</v>
      </c>
      <c r="N3" s="21" t="s">
        <v>6</v>
      </c>
      <c r="O3" s="88"/>
      <c r="P3" s="21" t="s">
        <v>62</v>
      </c>
      <c r="Q3" s="31" t="s">
        <v>105</v>
      </c>
      <c r="R3" s="21" t="s">
        <v>7</v>
      </c>
      <c r="S3" s="21" t="s">
        <v>8</v>
      </c>
      <c r="T3" s="29" t="s">
        <v>107</v>
      </c>
      <c r="U3" s="21" t="s">
        <v>9</v>
      </c>
      <c r="V3" s="21" t="s">
        <v>10</v>
      </c>
      <c r="W3" s="21" t="s">
        <v>11</v>
      </c>
      <c r="X3" s="85"/>
      <c r="Y3" s="8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
      <c r="A7" s="92">
        <v>1</v>
      </c>
      <c r="B7" s="92" t="s">
        <v>95</v>
      </c>
      <c r="C7" s="93" t="s">
        <v>96</v>
      </c>
      <c r="D7" s="94">
        <v>2</v>
      </c>
      <c r="E7" s="99">
        <v>2.7</v>
      </c>
      <c r="F7" s="93" t="s">
        <v>97</v>
      </c>
      <c r="G7" s="147" t="s">
        <v>119</v>
      </c>
      <c r="H7" s="94" t="s">
        <v>49</v>
      </c>
      <c r="I7" s="94" t="s">
        <v>102</v>
      </c>
      <c r="J7" s="94" t="s">
        <v>103</v>
      </c>
      <c r="K7" s="94" t="s">
        <v>93</v>
      </c>
      <c r="L7" s="78" t="s">
        <v>98</v>
      </c>
      <c r="M7" s="41" t="s">
        <v>51</v>
      </c>
      <c r="N7" s="41" t="s">
        <v>100</v>
      </c>
      <c r="O7" s="146" t="s">
        <v>114</v>
      </c>
      <c r="P7" s="97">
        <v>3233777.62</v>
      </c>
      <c r="Q7" s="42">
        <v>2173597.27</v>
      </c>
      <c r="R7" s="6">
        <v>1738877.81</v>
      </c>
      <c r="S7" s="28">
        <v>0.8</v>
      </c>
      <c r="T7" s="6">
        <v>391247.51</v>
      </c>
      <c r="U7" s="28">
        <v>0.18</v>
      </c>
      <c r="V7" s="6">
        <f>Q7*0.02</f>
        <v>43471.945400000004</v>
      </c>
      <c r="W7" s="28">
        <v>0.02</v>
      </c>
      <c r="X7" s="97">
        <v>3233777.62</v>
      </c>
      <c r="Y7" s="6">
        <v>0</v>
      </c>
    </row>
    <row r="8" spans="1:25" ht="169.5" customHeight="1" x14ac:dyDescent="0.2">
      <c r="A8" s="92"/>
      <c r="B8" s="92"/>
      <c r="C8" s="93"/>
      <c r="D8" s="94"/>
      <c r="E8" s="99"/>
      <c r="F8" s="93"/>
      <c r="G8" s="147"/>
      <c r="H8" s="94"/>
      <c r="I8" s="94"/>
      <c r="J8" s="94"/>
      <c r="K8" s="98"/>
      <c r="L8" s="78" t="s">
        <v>99</v>
      </c>
      <c r="M8" s="40" t="s">
        <v>52</v>
      </c>
      <c r="N8" s="40" t="s">
        <v>101</v>
      </c>
      <c r="O8" s="146"/>
      <c r="P8" s="97"/>
      <c r="Q8" s="42">
        <v>1060180.3500000001</v>
      </c>
      <c r="R8" s="6">
        <v>848144.28</v>
      </c>
      <c r="S8" s="28">
        <v>0.8</v>
      </c>
      <c r="T8" s="6">
        <f>Q8*0.18</f>
        <v>190832.46300000002</v>
      </c>
      <c r="U8" s="28">
        <v>0.18</v>
      </c>
      <c r="V8" s="6">
        <f>Q8*0.02</f>
        <v>21203.607000000004</v>
      </c>
      <c r="W8" s="28">
        <v>0.02</v>
      </c>
      <c r="X8" s="97"/>
      <c r="Y8" s="7">
        <v>0</v>
      </c>
    </row>
    <row r="9" spans="1:25" ht="191.25" customHeight="1" x14ac:dyDescent="0.2">
      <c r="A9" s="112">
        <v>2</v>
      </c>
      <c r="B9" s="112" t="s">
        <v>111</v>
      </c>
      <c r="C9" s="114" t="s">
        <v>112</v>
      </c>
      <c r="D9" s="121">
        <v>2</v>
      </c>
      <c r="E9" s="116">
        <v>2.7</v>
      </c>
      <c r="F9" s="148" t="s">
        <v>116</v>
      </c>
      <c r="G9" s="149" t="s">
        <v>120</v>
      </c>
      <c r="H9" s="87" t="s">
        <v>49</v>
      </c>
      <c r="I9" s="87" t="s">
        <v>117</v>
      </c>
      <c r="J9" s="87" t="s">
        <v>118</v>
      </c>
      <c r="K9" s="87" t="s">
        <v>93</v>
      </c>
      <c r="L9" s="46" t="s">
        <v>113</v>
      </c>
      <c r="M9" s="57" t="s">
        <v>52</v>
      </c>
      <c r="N9" s="47" t="s">
        <v>53</v>
      </c>
      <c r="O9" s="146" t="s">
        <v>115</v>
      </c>
      <c r="P9" s="131">
        <v>2816081.13</v>
      </c>
      <c r="Q9" s="45">
        <v>1746373.24</v>
      </c>
      <c r="R9" s="38">
        <v>1397098.59</v>
      </c>
      <c r="S9" s="39">
        <v>0.8</v>
      </c>
      <c r="T9" s="38">
        <v>314347.18</v>
      </c>
      <c r="U9" s="39">
        <v>0.18</v>
      </c>
      <c r="V9" s="38">
        <v>34927.47</v>
      </c>
      <c r="W9" s="39">
        <v>0.02</v>
      </c>
      <c r="X9" s="131">
        <v>2816081.13</v>
      </c>
      <c r="Y9" s="38">
        <v>0</v>
      </c>
    </row>
    <row r="10" spans="1:25" ht="154.15" customHeight="1" x14ac:dyDescent="0.2">
      <c r="A10" s="92"/>
      <c r="B10" s="92"/>
      <c r="C10" s="113"/>
      <c r="D10" s="87"/>
      <c r="E10" s="99"/>
      <c r="F10" s="93"/>
      <c r="G10" s="150"/>
      <c r="H10" s="94"/>
      <c r="I10" s="94"/>
      <c r="J10" s="94"/>
      <c r="K10" s="98"/>
      <c r="L10" s="55" t="s">
        <v>190</v>
      </c>
      <c r="M10" s="58" t="s">
        <v>51</v>
      </c>
      <c r="N10" s="56" t="s">
        <v>58</v>
      </c>
      <c r="O10" s="146"/>
      <c r="P10" s="97"/>
      <c r="Q10" s="44">
        <v>1069707.8899999999</v>
      </c>
      <c r="R10" s="6">
        <v>855766.31</v>
      </c>
      <c r="S10" s="28">
        <v>0.8</v>
      </c>
      <c r="T10" s="6">
        <v>192547.42</v>
      </c>
      <c r="U10" s="28">
        <v>0.18</v>
      </c>
      <c r="V10" s="6">
        <v>21394.16</v>
      </c>
      <c r="W10" s="28">
        <v>0.02</v>
      </c>
      <c r="X10" s="97"/>
      <c r="Y10" s="7">
        <v>0</v>
      </c>
    </row>
    <row r="11" spans="1:25" ht="77.45" customHeight="1" x14ac:dyDescent="0.2">
      <c r="A11" s="112">
        <v>3</v>
      </c>
      <c r="B11" s="112" t="s">
        <v>122</v>
      </c>
      <c r="C11" s="136" t="s">
        <v>135</v>
      </c>
      <c r="D11" s="121">
        <v>2</v>
      </c>
      <c r="E11" s="116">
        <v>2.4</v>
      </c>
      <c r="F11" s="143" t="s">
        <v>131</v>
      </c>
      <c r="G11" s="145" t="s">
        <v>134</v>
      </c>
      <c r="H11" s="87" t="s">
        <v>121</v>
      </c>
      <c r="I11" s="87" t="s">
        <v>132</v>
      </c>
      <c r="J11" s="87" t="s">
        <v>133</v>
      </c>
      <c r="K11" s="87" t="s">
        <v>93</v>
      </c>
      <c r="L11" s="55" t="s">
        <v>123</v>
      </c>
      <c r="M11" s="34" t="s">
        <v>51</v>
      </c>
      <c r="N11" s="54" t="s">
        <v>129</v>
      </c>
      <c r="O11" s="105" t="s">
        <v>130</v>
      </c>
      <c r="P11" s="134">
        <v>24330679.260000002</v>
      </c>
      <c r="Q11" s="43">
        <v>900120.06</v>
      </c>
      <c r="R11" s="38">
        <v>720096.04</v>
      </c>
      <c r="S11" s="39">
        <v>0.8</v>
      </c>
      <c r="T11" s="38">
        <v>162021.62</v>
      </c>
      <c r="U11" s="39">
        <v>0.18</v>
      </c>
      <c r="V11" s="38">
        <v>18002.400000000001</v>
      </c>
      <c r="W11" s="39">
        <v>0.02</v>
      </c>
      <c r="X11" s="131">
        <v>26812467.300000001</v>
      </c>
      <c r="Y11" s="38">
        <v>0</v>
      </c>
    </row>
    <row r="12" spans="1:25" ht="77.45" customHeight="1" x14ac:dyDescent="0.2">
      <c r="A12" s="112"/>
      <c r="B12" s="112"/>
      <c r="C12" s="136"/>
      <c r="D12" s="121"/>
      <c r="E12" s="116"/>
      <c r="F12" s="144"/>
      <c r="G12" s="145"/>
      <c r="H12" s="87"/>
      <c r="I12" s="87"/>
      <c r="J12" s="87"/>
      <c r="K12" s="87"/>
      <c r="L12" s="50" t="s">
        <v>124</v>
      </c>
      <c r="M12" s="37" t="s">
        <v>52</v>
      </c>
      <c r="N12" s="48" t="s">
        <v>101</v>
      </c>
      <c r="O12" s="122"/>
      <c r="P12" s="134"/>
      <c r="Q12" s="45">
        <v>8200000.5</v>
      </c>
      <c r="R12" s="38">
        <v>6560000.4000000004</v>
      </c>
      <c r="S12" s="39">
        <v>0.8</v>
      </c>
      <c r="T12" s="52">
        <v>1475525.1</v>
      </c>
      <c r="U12" s="39">
        <v>0.18</v>
      </c>
      <c r="V12" s="38">
        <v>164475</v>
      </c>
      <c r="W12" s="39">
        <v>0.02</v>
      </c>
      <c r="X12" s="131"/>
      <c r="Y12" s="38">
        <v>0</v>
      </c>
    </row>
    <row r="13" spans="1:25" ht="77.45" customHeight="1" x14ac:dyDescent="0.2">
      <c r="A13" s="112"/>
      <c r="B13" s="112"/>
      <c r="C13" s="136"/>
      <c r="D13" s="121"/>
      <c r="E13" s="116"/>
      <c r="F13" s="144"/>
      <c r="G13" s="145"/>
      <c r="H13" s="87"/>
      <c r="I13" s="87"/>
      <c r="J13" s="87"/>
      <c r="K13" s="87"/>
      <c r="L13" s="50" t="s">
        <v>125</v>
      </c>
      <c r="M13" s="34" t="s">
        <v>51</v>
      </c>
      <c r="N13" s="49" t="s">
        <v>100</v>
      </c>
      <c r="O13" s="122"/>
      <c r="P13" s="134"/>
      <c r="Q13" s="45">
        <v>9375000</v>
      </c>
      <c r="R13" s="38">
        <v>7500000</v>
      </c>
      <c r="S13" s="39">
        <v>0.8</v>
      </c>
      <c r="T13" s="53">
        <v>1687500</v>
      </c>
      <c r="U13" s="39">
        <v>0.18</v>
      </c>
      <c r="V13" s="38">
        <v>187500</v>
      </c>
      <c r="W13" s="39">
        <v>0.02</v>
      </c>
      <c r="X13" s="131"/>
      <c r="Y13" s="38">
        <v>0</v>
      </c>
    </row>
    <row r="14" spans="1:25" ht="116.25" customHeight="1" x14ac:dyDescent="0.2">
      <c r="A14" s="112"/>
      <c r="B14" s="112"/>
      <c r="C14" s="136"/>
      <c r="D14" s="121"/>
      <c r="E14" s="116"/>
      <c r="F14" s="144"/>
      <c r="G14" s="145"/>
      <c r="H14" s="87"/>
      <c r="I14" s="87"/>
      <c r="J14" s="87"/>
      <c r="K14" s="87"/>
      <c r="L14" s="50" t="s">
        <v>126</v>
      </c>
      <c r="M14" s="34" t="s">
        <v>51</v>
      </c>
      <c r="N14" s="49" t="s">
        <v>58</v>
      </c>
      <c r="O14" s="122"/>
      <c r="P14" s="134"/>
      <c r="Q14" s="45">
        <v>4500000</v>
      </c>
      <c r="R14" s="38">
        <v>3600000</v>
      </c>
      <c r="S14" s="39">
        <v>0.8</v>
      </c>
      <c r="T14" s="6">
        <v>810000</v>
      </c>
      <c r="U14" s="39">
        <v>0.18</v>
      </c>
      <c r="V14" s="38">
        <v>90000</v>
      </c>
      <c r="W14" s="39">
        <v>0.02</v>
      </c>
      <c r="X14" s="131"/>
      <c r="Y14" s="38">
        <v>0</v>
      </c>
    </row>
    <row r="15" spans="1:25" ht="103.5" customHeight="1" x14ac:dyDescent="0.2">
      <c r="A15" s="112"/>
      <c r="B15" s="112"/>
      <c r="C15" s="136"/>
      <c r="D15" s="121"/>
      <c r="E15" s="116"/>
      <c r="F15" s="144"/>
      <c r="G15" s="145"/>
      <c r="H15" s="87"/>
      <c r="I15" s="87"/>
      <c r="J15" s="87"/>
      <c r="K15" s="87"/>
      <c r="L15" s="50" t="s">
        <v>127</v>
      </c>
      <c r="M15" s="37" t="s">
        <v>52</v>
      </c>
      <c r="N15" s="48" t="s">
        <v>101</v>
      </c>
      <c r="O15" s="122"/>
      <c r="P15" s="134"/>
      <c r="Q15" s="45">
        <v>679486.8</v>
      </c>
      <c r="R15" s="38">
        <v>543589.43999999994</v>
      </c>
      <c r="S15" s="39">
        <v>0.8</v>
      </c>
      <c r="T15" s="38">
        <v>122307.62</v>
      </c>
      <c r="U15" s="39">
        <v>0.18</v>
      </c>
      <c r="V15" s="38">
        <v>13589.74</v>
      </c>
      <c r="W15" s="39">
        <v>0.02</v>
      </c>
      <c r="X15" s="131"/>
      <c r="Y15" s="38">
        <v>0</v>
      </c>
    </row>
    <row r="16" spans="1:25" ht="77.45" customHeight="1" x14ac:dyDescent="0.2">
      <c r="A16" s="111"/>
      <c r="B16" s="111"/>
      <c r="C16" s="113"/>
      <c r="D16" s="121"/>
      <c r="E16" s="115"/>
      <c r="F16" s="144"/>
      <c r="G16" s="145"/>
      <c r="H16" s="86"/>
      <c r="I16" s="86"/>
      <c r="J16" s="86"/>
      <c r="K16" s="133"/>
      <c r="L16" s="51" t="s">
        <v>128</v>
      </c>
      <c r="M16" s="59" t="s">
        <v>52</v>
      </c>
      <c r="N16" s="64" t="s">
        <v>101</v>
      </c>
      <c r="O16" s="122"/>
      <c r="P16" s="135"/>
      <c r="Q16" s="60">
        <v>676071.9</v>
      </c>
      <c r="R16" s="61">
        <v>540857.52</v>
      </c>
      <c r="S16" s="28">
        <v>0.8</v>
      </c>
      <c r="T16" s="61">
        <v>121692.94</v>
      </c>
      <c r="U16" s="28">
        <v>0.18</v>
      </c>
      <c r="V16" s="61">
        <v>13521.44</v>
      </c>
      <c r="W16" s="62">
        <v>0.02</v>
      </c>
      <c r="X16" s="132"/>
      <c r="Y16" s="63">
        <v>0</v>
      </c>
    </row>
    <row r="17" spans="1:25" ht="51.6" customHeight="1" x14ac:dyDescent="0.2">
      <c r="A17" s="92">
        <v>4</v>
      </c>
      <c r="B17" s="92" t="s">
        <v>136</v>
      </c>
      <c r="C17" s="136" t="s">
        <v>137</v>
      </c>
      <c r="D17" s="94">
        <v>2</v>
      </c>
      <c r="E17" s="99">
        <v>2.7</v>
      </c>
      <c r="F17" s="137" t="s">
        <v>143</v>
      </c>
      <c r="G17" s="139" t="s">
        <v>142</v>
      </c>
      <c r="H17" s="94" t="s">
        <v>49</v>
      </c>
      <c r="I17" s="151" t="s">
        <v>144</v>
      </c>
      <c r="J17" s="151" t="s">
        <v>145</v>
      </c>
      <c r="K17" s="94" t="s">
        <v>93</v>
      </c>
      <c r="L17" s="55" t="s">
        <v>126</v>
      </c>
      <c r="M17" s="34" t="s">
        <v>51</v>
      </c>
      <c r="N17" s="49" t="s">
        <v>58</v>
      </c>
      <c r="O17" s="105" t="s">
        <v>114</v>
      </c>
      <c r="P17" s="107">
        <v>3499630.11</v>
      </c>
      <c r="Q17" s="65">
        <v>1850000</v>
      </c>
      <c r="R17" s="67">
        <v>1480000</v>
      </c>
      <c r="S17" s="39">
        <v>0.8</v>
      </c>
      <c r="T17" s="6">
        <v>333000</v>
      </c>
      <c r="U17" s="39">
        <v>0.18</v>
      </c>
      <c r="V17" s="6">
        <v>37000</v>
      </c>
      <c r="W17" s="62">
        <v>0.02</v>
      </c>
      <c r="X17" s="109">
        <v>3688121.68</v>
      </c>
      <c r="Y17" s="7">
        <v>0</v>
      </c>
    </row>
    <row r="18" spans="1:25" ht="51.6" customHeight="1" x14ac:dyDescent="0.2">
      <c r="A18" s="92"/>
      <c r="B18" s="92"/>
      <c r="C18" s="136"/>
      <c r="D18" s="94"/>
      <c r="E18" s="99"/>
      <c r="F18" s="138"/>
      <c r="G18" s="139"/>
      <c r="H18" s="94"/>
      <c r="I18" s="151"/>
      <c r="J18" s="151"/>
      <c r="K18" s="94"/>
      <c r="L18" s="55" t="s">
        <v>138</v>
      </c>
      <c r="M18" s="34" t="s">
        <v>51</v>
      </c>
      <c r="N18" s="49" t="s">
        <v>58</v>
      </c>
      <c r="O18" s="122"/>
      <c r="P18" s="123"/>
      <c r="Q18" s="66">
        <v>450000</v>
      </c>
      <c r="R18" s="67">
        <v>360000</v>
      </c>
      <c r="S18" s="39">
        <v>0.8</v>
      </c>
      <c r="T18" s="6">
        <v>81000</v>
      </c>
      <c r="U18" s="39">
        <v>0.18</v>
      </c>
      <c r="V18" s="6">
        <v>9000</v>
      </c>
      <c r="W18" s="62">
        <v>0.02</v>
      </c>
      <c r="X18" s="124"/>
      <c r="Y18" s="7">
        <v>0</v>
      </c>
    </row>
    <row r="19" spans="1:25" ht="51.6" customHeight="1" x14ac:dyDescent="0.2">
      <c r="A19" s="92"/>
      <c r="B19" s="92"/>
      <c r="C19" s="136"/>
      <c r="D19" s="94"/>
      <c r="E19" s="99"/>
      <c r="F19" s="138"/>
      <c r="G19" s="139"/>
      <c r="H19" s="94"/>
      <c r="I19" s="151"/>
      <c r="J19" s="151"/>
      <c r="K19" s="94"/>
      <c r="L19" s="55" t="s">
        <v>139</v>
      </c>
      <c r="M19" s="34" t="s">
        <v>51</v>
      </c>
      <c r="N19" s="49" t="s">
        <v>58</v>
      </c>
      <c r="O19" s="122"/>
      <c r="P19" s="123"/>
      <c r="Q19" s="66">
        <v>449930.11</v>
      </c>
      <c r="R19" s="67">
        <v>359944.08</v>
      </c>
      <c r="S19" s="39">
        <v>0.8</v>
      </c>
      <c r="T19" s="6">
        <v>80987.42</v>
      </c>
      <c r="U19" s="39">
        <v>0.18</v>
      </c>
      <c r="V19" s="6">
        <v>8998.61</v>
      </c>
      <c r="W19" s="62">
        <v>0.02</v>
      </c>
      <c r="X19" s="124"/>
      <c r="Y19" s="7">
        <v>0</v>
      </c>
    </row>
    <row r="20" spans="1:25" ht="51.6" customHeight="1" x14ac:dyDescent="0.2">
      <c r="A20" s="92"/>
      <c r="B20" s="92"/>
      <c r="C20" s="136"/>
      <c r="D20" s="94"/>
      <c r="E20" s="99"/>
      <c r="F20" s="138"/>
      <c r="G20" s="139"/>
      <c r="H20" s="94"/>
      <c r="I20" s="151"/>
      <c r="J20" s="151"/>
      <c r="K20" s="94"/>
      <c r="L20" s="55" t="s">
        <v>140</v>
      </c>
      <c r="M20" s="69" t="s">
        <v>52</v>
      </c>
      <c r="N20" s="64" t="s">
        <v>141</v>
      </c>
      <c r="O20" s="106"/>
      <c r="P20" s="108"/>
      <c r="Q20" s="70">
        <v>749700</v>
      </c>
      <c r="R20" s="71">
        <v>599760</v>
      </c>
      <c r="S20" s="62">
        <v>0.8</v>
      </c>
      <c r="T20" s="61">
        <v>134946</v>
      </c>
      <c r="U20" s="62">
        <v>0.18</v>
      </c>
      <c r="V20" s="61">
        <v>14994</v>
      </c>
      <c r="W20" s="62">
        <v>0.02</v>
      </c>
      <c r="X20" s="124"/>
      <c r="Y20" s="7">
        <v>0</v>
      </c>
    </row>
    <row r="21" spans="1:25" ht="177.75" customHeight="1" x14ac:dyDescent="0.2">
      <c r="A21" s="111">
        <v>5</v>
      </c>
      <c r="B21" s="111" t="s">
        <v>146</v>
      </c>
      <c r="C21" s="113" t="s">
        <v>147</v>
      </c>
      <c r="D21" s="86">
        <v>2</v>
      </c>
      <c r="E21" s="115">
        <v>2.7</v>
      </c>
      <c r="F21" s="117" t="s">
        <v>149</v>
      </c>
      <c r="G21" s="141" t="s">
        <v>150</v>
      </c>
      <c r="H21" s="86" t="s">
        <v>49</v>
      </c>
      <c r="I21" s="103" t="s">
        <v>151</v>
      </c>
      <c r="J21" s="103" t="s">
        <v>152</v>
      </c>
      <c r="K21" s="86" t="s">
        <v>93</v>
      </c>
      <c r="L21" s="55" t="s">
        <v>148</v>
      </c>
      <c r="M21" s="69" t="s">
        <v>52</v>
      </c>
      <c r="N21" s="64" t="s">
        <v>53</v>
      </c>
      <c r="O21" s="105" t="s">
        <v>115</v>
      </c>
      <c r="P21" s="107">
        <v>3492196.65</v>
      </c>
      <c r="Q21" s="72">
        <v>1749999.97</v>
      </c>
      <c r="R21" s="67">
        <v>1399999.97</v>
      </c>
      <c r="S21" s="28">
        <v>0.8</v>
      </c>
      <c r="T21" s="6">
        <v>315000</v>
      </c>
      <c r="U21" s="28">
        <v>0.18</v>
      </c>
      <c r="V21" s="6">
        <v>35000</v>
      </c>
      <c r="W21" s="28">
        <v>0.02</v>
      </c>
      <c r="X21" s="140">
        <f>P21</f>
        <v>3492196.65</v>
      </c>
      <c r="Y21" s="7">
        <v>0</v>
      </c>
    </row>
    <row r="22" spans="1:25" ht="129" customHeight="1" x14ac:dyDescent="0.2">
      <c r="A22" s="112"/>
      <c r="B22" s="112"/>
      <c r="C22" s="114"/>
      <c r="D22" s="87"/>
      <c r="E22" s="116"/>
      <c r="F22" s="118"/>
      <c r="G22" s="142"/>
      <c r="H22" s="87"/>
      <c r="I22" s="104"/>
      <c r="J22" s="104"/>
      <c r="K22" s="87"/>
      <c r="L22" s="55" t="s">
        <v>190</v>
      </c>
      <c r="M22" s="68" t="s">
        <v>51</v>
      </c>
      <c r="N22" s="64" t="s">
        <v>58</v>
      </c>
      <c r="O22" s="106"/>
      <c r="P22" s="108"/>
      <c r="Q22" s="72">
        <v>1742196.68</v>
      </c>
      <c r="R22" s="67">
        <v>1393757.34</v>
      </c>
      <c r="S22" s="28">
        <v>0.8</v>
      </c>
      <c r="T22" s="6">
        <v>313595.40000000002</v>
      </c>
      <c r="U22" s="28">
        <v>0.18</v>
      </c>
      <c r="V22" s="6">
        <v>34843.94</v>
      </c>
      <c r="W22" s="28">
        <v>0.02</v>
      </c>
      <c r="X22" s="140"/>
      <c r="Y22" s="7">
        <v>0</v>
      </c>
    </row>
    <row r="23" spans="1:25" ht="137.25" customHeight="1" x14ac:dyDescent="0.2">
      <c r="A23" s="111">
        <v>6</v>
      </c>
      <c r="B23" s="111" t="s">
        <v>161</v>
      </c>
      <c r="C23" s="113" t="s">
        <v>162</v>
      </c>
      <c r="D23" s="86">
        <v>2</v>
      </c>
      <c r="E23" s="115">
        <v>2.7</v>
      </c>
      <c r="F23" s="117" t="s">
        <v>163</v>
      </c>
      <c r="G23" s="119" t="s">
        <v>174</v>
      </c>
      <c r="H23" s="86" t="s">
        <v>156</v>
      </c>
      <c r="I23" s="103" t="s">
        <v>164</v>
      </c>
      <c r="J23" s="103" t="s">
        <v>165</v>
      </c>
      <c r="K23" s="86" t="s">
        <v>93</v>
      </c>
      <c r="L23" s="55" t="s">
        <v>189</v>
      </c>
      <c r="M23" s="73" t="s">
        <v>51</v>
      </c>
      <c r="N23" s="75" t="s">
        <v>58</v>
      </c>
      <c r="O23" s="105" t="s">
        <v>114</v>
      </c>
      <c r="P23" s="107">
        <v>666024.35</v>
      </c>
      <c r="Q23" s="66">
        <v>356255.16</v>
      </c>
      <c r="R23" s="76">
        <v>285004.12</v>
      </c>
      <c r="S23" s="28">
        <v>0.8</v>
      </c>
      <c r="T23" s="6">
        <v>64125.93</v>
      </c>
      <c r="U23" s="28">
        <v>0.18</v>
      </c>
      <c r="V23" s="6">
        <v>7125.11</v>
      </c>
      <c r="W23" s="28">
        <v>0.02</v>
      </c>
      <c r="X23" s="107">
        <v>666024.35</v>
      </c>
      <c r="Y23" s="77">
        <v>0</v>
      </c>
    </row>
    <row r="24" spans="1:25" ht="133.5" customHeight="1" x14ac:dyDescent="0.2">
      <c r="A24" s="125"/>
      <c r="B24" s="125"/>
      <c r="C24" s="126"/>
      <c r="D24" s="121"/>
      <c r="E24" s="127"/>
      <c r="F24" s="128"/>
      <c r="G24" s="129"/>
      <c r="H24" s="121"/>
      <c r="I24" s="130"/>
      <c r="J24" s="130"/>
      <c r="K24" s="121"/>
      <c r="L24" s="55" t="s">
        <v>188</v>
      </c>
      <c r="M24" s="73" t="s">
        <v>52</v>
      </c>
      <c r="N24" s="75" t="s">
        <v>53</v>
      </c>
      <c r="O24" s="122"/>
      <c r="P24" s="123"/>
      <c r="Q24" s="66">
        <v>239729.19</v>
      </c>
      <c r="R24" s="76">
        <v>191783.35</v>
      </c>
      <c r="S24" s="28">
        <v>0.8</v>
      </c>
      <c r="T24" s="52">
        <v>43151.25</v>
      </c>
      <c r="U24" s="28">
        <v>0.18</v>
      </c>
      <c r="V24" s="6">
        <v>4794.59</v>
      </c>
      <c r="W24" s="28">
        <v>0.02</v>
      </c>
      <c r="X24" s="123"/>
      <c r="Y24" s="77">
        <v>0</v>
      </c>
    </row>
    <row r="25" spans="1:25" ht="105.6" customHeight="1" x14ac:dyDescent="0.2">
      <c r="A25" s="112"/>
      <c r="B25" s="112"/>
      <c r="C25" s="114"/>
      <c r="D25" s="87"/>
      <c r="E25" s="116"/>
      <c r="F25" s="118"/>
      <c r="G25" s="120"/>
      <c r="H25" s="87"/>
      <c r="I25" s="104"/>
      <c r="J25" s="104"/>
      <c r="K25" s="87"/>
      <c r="L25" s="55" t="s">
        <v>187</v>
      </c>
      <c r="M25" s="73" t="s">
        <v>51</v>
      </c>
      <c r="N25" s="75" t="s">
        <v>58</v>
      </c>
      <c r="O25" s="106"/>
      <c r="P25" s="108"/>
      <c r="Q25" s="66">
        <v>70040</v>
      </c>
      <c r="R25" s="76">
        <v>56032</v>
      </c>
      <c r="S25" s="28">
        <v>0.8</v>
      </c>
      <c r="T25" s="6">
        <v>12607.2</v>
      </c>
      <c r="U25" s="28">
        <v>0.18</v>
      </c>
      <c r="V25" s="6">
        <v>1400.8</v>
      </c>
      <c r="W25" s="28">
        <v>0.02</v>
      </c>
      <c r="X25" s="108"/>
      <c r="Y25" s="77">
        <v>0</v>
      </c>
    </row>
    <row r="26" spans="1:25" ht="124.5" customHeight="1" x14ac:dyDescent="0.2">
      <c r="A26" s="111">
        <v>7</v>
      </c>
      <c r="B26" s="111" t="s">
        <v>153</v>
      </c>
      <c r="C26" s="113" t="s">
        <v>154</v>
      </c>
      <c r="D26" s="86">
        <v>2</v>
      </c>
      <c r="E26" s="115">
        <v>2.7</v>
      </c>
      <c r="F26" s="117" t="s">
        <v>155</v>
      </c>
      <c r="G26" s="119" t="s">
        <v>175</v>
      </c>
      <c r="H26" s="86" t="s">
        <v>156</v>
      </c>
      <c r="I26" s="103" t="s">
        <v>166</v>
      </c>
      <c r="J26" s="103" t="s">
        <v>167</v>
      </c>
      <c r="K26" s="86" t="s">
        <v>93</v>
      </c>
      <c r="L26" s="55" t="s">
        <v>157</v>
      </c>
      <c r="M26" s="74" t="s">
        <v>52</v>
      </c>
      <c r="N26" s="64" t="s">
        <v>53</v>
      </c>
      <c r="O26" s="105" t="s">
        <v>114</v>
      </c>
      <c r="P26" s="107">
        <v>733294.6</v>
      </c>
      <c r="Q26" s="72">
        <v>273360</v>
      </c>
      <c r="R26" s="67">
        <v>218688</v>
      </c>
      <c r="S26" s="28">
        <v>0.8</v>
      </c>
      <c r="T26" s="6">
        <v>49204.800000000003</v>
      </c>
      <c r="U26" s="28">
        <v>0.18</v>
      </c>
      <c r="V26" s="6">
        <v>5467.2</v>
      </c>
      <c r="W26" s="28">
        <v>0.02</v>
      </c>
      <c r="X26" s="109">
        <v>733294.6</v>
      </c>
      <c r="Y26" s="7">
        <v>0</v>
      </c>
    </row>
    <row r="27" spans="1:25" ht="123" customHeight="1" x14ac:dyDescent="0.2">
      <c r="A27" s="125"/>
      <c r="B27" s="125"/>
      <c r="C27" s="126"/>
      <c r="D27" s="121"/>
      <c r="E27" s="127"/>
      <c r="F27" s="128"/>
      <c r="G27" s="129"/>
      <c r="H27" s="121"/>
      <c r="I27" s="130"/>
      <c r="J27" s="130"/>
      <c r="K27" s="121"/>
      <c r="L27" s="55" t="s">
        <v>158</v>
      </c>
      <c r="M27" s="74" t="s">
        <v>51</v>
      </c>
      <c r="N27" s="75" t="s">
        <v>159</v>
      </c>
      <c r="O27" s="122"/>
      <c r="P27" s="123"/>
      <c r="Q27" s="72">
        <v>228370</v>
      </c>
      <c r="R27" s="67">
        <v>182696</v>
      </c>
      <c r="S27" s="28">
        <v>0.8</v>
      </c>
      <c r="T27" s="6">
        <v>41106.6</v>
      </c>
      <c r="U27" s="28">
        <v>0.18</v>
      </c>
      <c r="V27" s="6">
        <v>4567.3999999999996</v>
      </c>
      <c r="W27" s="28">
        <v>0.02</v>
      </c>
      <c r="X27" s="124"/>
      <c r="Y27" s="7">
        <v>0</v>
      </c>
    </row>
    <row r="28" spans="1:25" ht="91.15" customHeight="1" x14ac:dyDescent="0.2">
      <c r="A28" s="112"/>
      <c r="B28" s="112"/>
      <c r="C28" s="114"/>
      <c r="D28" s="87"/>
      <c r="E28" s="116"/>
      <c r="F28" s="118"/>
      <c r="G28" s="120"/>
      <c r="H28" s="87"/>
      <c r="I28" s="104"/>
      <c r="J28" s="104"/>
      <c r="K28" s="87"/>
      <c r="L28" s="55" t="s">
        <v>160</v>
      </c>
      <c r="M28" s="74" t="s">
        <v>51</v>
      </c>
      <c r="N28" s="75" t="s">
        <v>159</v>
      </c>
      <c r="O28" s="106"/>
      <c r="P28" s="108"/>
      <c r="Q28" s="72">
        <v>231564.6</v>
      </c>
      <c r="R28" s="67">
        <v>185251.68</v>
      </c>
      <c r="S28" s="28">
        <v>0.8</v>
      </c>
      <c r="T28" s="6">
        <v>41681.629999999997</v>
      </c>
      <c r="U28" s="28">
        <v>0.18</v>
      </c>
      <c r="V28" s="6">
        <v>4631.29</v>
      </c>
      <c r="W28" s="28">
        <v>0.02</v>
      </c>
      <c r="X28" s="110"/>
      <c r="Y28" s="7">
        <v>0</v>
      </c>
    </row>
    <row r="29" spans="1:25" ht="178.5" customHeight="1" x14ac:dyDescent="0.2">
      <c r="A29" s="111">
        <v>8</v>
      </c>
      <c r="B29" s="111" t="s">
        <v>168</v>
      </c>
      <c r="C29" s="113" t="s">
        <v>169</v>
      </c>
      <c r="D29" s="86">
        <v>2</v>
      </c>
      <c r="E29" s="115">
        <v>2.7</v>
      </c>
      <c r="F29" s="117" t="s">
        <v>170</v>
      </c>
      <c r="G29" s="119" t="s">
        <v>171</v>
      </c>
      <c r="H29" s="86" t="s">
        <v>172</v>
      </c>
      <c r="I29" s="103" t="s">
        <v>166</v>
      </c>
      <c r="J29" s="103" t="s">
        <v>176</v>
      </c>
      <c r="K29" s="86" t="s">
        <v>93</v>
      </c>
      <c r="L29" s="55" t="s">
        <v>185</v>
      </c>
      <c r="M29" s="79" t="s">
        <v>52</v>
      </c>
      <c r="N29" s="75" t="s">
        <v>53</v>
      </c>
      <c r="O29" s="105" t="s">
        <v>115</v>
      </c>
      <c r="P29" s="107">
        <v>3262618.48</v>
      </c>
      <c r="Q29" s="66">
        <v>1888861.34</v>
      </c>
      <c r="R29" s="76">
        <v>1511089.07</v>
      </c>
      <c r="S29" s="28">
        <v>0.8</v>
      </c>
      <c r="T29" s="6">
        <v>339995.04</v>
      </c>
      <c r="U29" s="28">
        <v>0.18</v>
      </c>
      <c r="V29" s="6">
        <v>37777.230000000003</v>
      </c>
      <c r="W29" s="28">
        <v>0.02</v>
      </c>
      <c r="X29" s="109">
        <f>P29+358062.2</f>
        <v>3620680.68</v>
      </c>
      <c r="Y29" s="80">
        <v>0</v>
      </c>
    </row>
    <row r="30" spans="1:25" ht="139.9" customHeight="1" x14ac:dyDescent="0.2">
      <c r="A30" s="112"/>
      <c r="B30" s="112"/>
      <c r="C30" s="114"/>
      <c r="D30" s="87"/>
      <c r="E30" s="116"/>
      <c r="F30" s="118"/>
      <c r="G30" s="120"/>
      <c r="H30" s="87"/>
      <c r="I30" s="104"/>
      <c r="J30" s="104"/>
      <c r="K30" s="87"/>
      <c r="L30" s="55" t="s">
        <v>184</v>
      </c>
      <c r="M30" s="79" t="s">
        <v>51</v>
      </c>
      <c r="N30" s="75" t="s">
        <v>173</v>
      </c>
      <c r="O30" s="106"/>
      <c r="P30" s="108"/>
      <c r="Q30" s="66">
        <v>1373757.14</v>
      </c>
      <c r="R30" s="76">
        <v>1099005.71</v>
      </c>
      <c r="S30" s="28">
        <v>0.8</v>
      </c>
      <c r="T30" s="6">
        <v>247276.29</v>
      </c>
      <c r="U30" s="28">
        <v>0.18</v>
      </c>
      <c r="V30" s="6">
        <v>27475.14</v>
      </c>
      <c r="W30" s="28">
        <v>0.02</v>
      </c>
      <c r="X30" s="110"/>
      <c r="Y30" s="77">
        <v>0</v>
      </c>
    </row>
    <row r="31" spans="1:25" ht="86.25" customHeight="1" x14ac:dyDescent="0.2">
      <c r="A31" s="111">
        <v>9</v>
      </c>
      <c r="B31" s="111" t="s">
        <v>177</v>
      </c>
      <c r="C31" s="113" t="s">
        <v>178</v>
      </c>
      <c r="D31" s="86">
        <v>2</v>
      </c>
      <c r="E31" s="115">
        <v>2.7</v>
      </c>
      <c r="F31" s="117" t="s">
        <v>179</v>
      </c>
      <c r="G31" s="119" t="s">
        <v>182</v>
      </c>
      <c r="H31" s="86" t="s">
        <v>156</v>
      </c>
      <c r="I31" s="103" t="s">
        <v>191</v>
      </c>
      <c r="J31" s="103" t="s">
        <v>192</v>
      </c>
      <c r="K31" s="86" t="s">
        <v>93</v>
      </c>
      <c r="L31" s="55" t="s">
        <v>183</v>
      </c>
      <c r="M31" s="81" t="s">
        <v>51</v>
      </c>
      <c r="N31" s="75" t="s">
        <v>100</v>
      </c>
      <c r="O31" s="105" t="s">
        <v>115</v>
      </c>
      <c r="P31" s="107">
        <v>362754.97</v>
      </c>
      <c r="Q31" s="66">
        <v>225304.46</v>
      </c>
      <c r="R31" s="76">
        <v>180243.56</v>
      </c>
      <c r="S31" s="28">
        <v>0.8</v>
      </c>
      <c r="T31" s="6">
        <v>40554.81</v>
      </c>
      <c r="U31" s="28">
        <v>0.18</v>
      </c>
      <c r="V31" s="6">
        <v>4506.09</v>
      </c>
      <c r="W31" s="28">
        <v>0.02</v>
      </c>
      <c r="X31" s="107">
        <v>362754.97</v>
      </c>
      <c r="Y31" s="77">
        <v>0</v>
      </c>
    </row>
    <row r="32" spans="1:25" ht="102.75" customHeight="1" x14ac:dyDescent="0.2">
      <c r="A32" s="125"/>
      <c r="B32" s="125"/>
      <c r="C32" s="126"/>
      <c r="D32" s="121"/>
      <c r="E32" s="127"/>
      <c r="F32" s="128"/>
      <c r="G32" s="129"/>
      <c r="H32" s="121"/>
      <c r="I32" s="130"/>
      <c r="J32" s="130"/>
      <c r="K32" s="121"/>
      <c r="L32" s="82" t="s">
        <v>186</v>
      </c>
      <c r="M32" s="81" t="s">
        <v>52</v>
      </c>
      <c r="N32" s="75" t="s">
        <v>180</v>
      </c>
      <c r="O32" s="122"/>
      <c r="P32" s="123"/>
      <c r="Q32" s="66">
        <v>65951.679999999993</v>
      </c>
      <c r="R32" s="76">
        <v>52761.34</v>
      </c>
      <c r="S32" s="28">
        <v>0.8</v>
      </c>
      <c r="T32" s="6">
        <v>11871.3</v>
      </c>
      <c r="U32" s="28">
        <v>0.18</v>
      </c>
      <c r="V32" s="6">
        <v>1319.04</v>
      </c>
      <c r="W32" s="28">
        <v>0.02</v>
      </c>
      <c r="X32" s="123"/>
      <c r="Y32" s="77">
        <v>0</v>
      </c>
    </row>
    <row r="33" spans="1:25" ht="76.900000000000006" customHeight="1" x14ac:dyDescent="0.2">
      <c r="A33" s="112"/>
      <c r="B33" s="112"/>
      <c r="C33" s="114"/>
      <c r="D33" s="87"/>
      <c r="E33" s="116"/>
      <c r="F33" s="118"/>
      <c r="G33" s="120"/>
      <c r="H33" s="87"/>
      <c r="I33" s="104"/>
      <c r="J33" s="104"/>
      <c r="K33" s="87"/>
      <c r="L33" s="55" t="s">
        <v>181</v>
      </c>
      <c r="M33" s="81" t="s">
        <v>52</v>
      </c>
      <c r="N33" s="75" t="s">
        <v>180</v>
      </c>
      <c r="O33" s="106"/>
      <c r="P33" s="108"/>
      <c r="Q33" s="66">
        <v>71498.83</v>
      </c>
      <c r="R33" s="76">
        <v>57199.06</v>
      </c>
      <c r="S33" s="28">
        <v>0.8</v>
      </c>
      <c r="T33" s="6">
        <v>12869.79</v>
      </c>
      <c r="U33" s="28">
        <v>0.18</v>
      </c>
      <c r="V33" s="6">
        <v>1429.98</v>
      </c>
      <c r="W33" s="28">
        <v>0.02</v>
      </c>
      <c r="X33" s="108"/>
      <c r="Y33" s="77">
        <v>0</v>
      </c>
    </row>
    <row r="34" spans="1:25" ht="28.5" customHeight="1" x14ac:dyDescent="0.2">
      <c r="A34" s="102" t="s">
        <v>79</v>
      </c>
      <c r="B34" s="102"/>
      <c r="C34" s="102"/>
      <c r="D34" s="102"/>
      <c r="E34" s="102"/>
      <c r="F34" s="102"/>
      <c r="G34" s="102"/>
      <c r="H34" s="102"/>
      <c r="I34" s="102"/>
      <c r="J34" s="102"/>
      <c r="K34" s="102"/>
      <c r="L34" s="102"/>
      <c r="M34" s="102"/>
      <c r="N34" s="102"/>
      <c r="O34" s="15"/>
      <c r="P34" s="16">
        <f>SUM(P7:P33)</f>
        <v>42397057.170000002</v>
      </c>
      <c r="Q34" s="16">
        <f>SUM(Q7:Q33)</f>
        <v>42397057.170000002</v>
      </c>
      <c r="R34" s="16">
        <f>SUM(R7:R33)</f>
        <v>33917645.670000009</v>
      </c>
      <c r="S34" s="16"/>
      <c r="T34" s="16">
        <f>SUM(T7:T33)</f>
        <v>7630995.3129999992</v>
      </c>
      <c r="U34" s="16"/>
      <c r="V34" s="16">
        <f>SUM(V7:V33)</f>
        <v>848416.18239999993</v>
      </c>
      <c r="W34" s="16"/>
      <c r="X34" s="16">
        <f>SUM(X7:X33)</f>
        <v>45425398.980000004</v>
      </c>
      <c r="Y34" s="16">
        <f>SUM(Y7:Y33)</f>
        <v>0</v>
      </c>
    </row>
    <row r="35" spans="1:25" ht="67.5" customHeight="1" x14ac:dyDescent="0.2">
      <c r="P35" s="5"/>
      <c r="Q35" s="5"/>
      <c r="R35" s="5"/>
    </row>
    <row r="36" spans="1:25" ht="16.5" x14ac:dyDescent="0.3">
      <c r="A36" s="95" t="s">
        <v>193</v>
      </c>
      <c r="B36" s="96"/>
      <c r="C36" s="96"/>
      <c r="D36" s="96"/>
      <c r="E36" s="96"/>
      <c r="F36" s="96"/>
      <c r="G36" s="96"/>
      <c r="H36" s="96"/>
      <c r="I36" s="96"/>
      <c r="J36" s="96"/>
      <c r="K36" s="96"/>
      <c r="L36" s="96"/>
      <c r="M36" s="96"/>
      <c r="N36" s="96"/>
      <c r="O36" s="96"/>
      <c r="P36" s="96"/>
      <c r="Q36" s="96"/>
      <c r="R36" s="96"/>
      <c r="S36" s="96"/>
      <c r="T36" s="96"/>
      <c r="U36" s="96"/>
      <c r="V36" s="96"/>
      <c r="W36" s="96"/>
      <c r="X36" s="20"/>
    </row>
    <row r="37" spans="1:25" ht="84" customHeight="1" x14ac:dyDescent="0.2">
      <c r="B37" s="10"/>
      <c r="C37" s="11"/>
      <c r="D37" s="11"/>
      <c r="E37" s="11"/>
      <c r="F37" s="12"/>
      <c r="G37" s="12"/>
    </row>
    <row r="38" spans="1:25" x14ac:dyDescent="0.2">
      <c r="C38" s="11"/>
      <c r="D38" s="11"/>
      <c r="E38" s="11"/>
      <c r="F38" s="12"/>
      <c r="G38" s="12"/>
    </row>
    <row r="39" spans="1:25" ht="15" x14ac:dyDescent="0.25">
      <c r="B39" s="9"/>
      <c r="C39" s="11"/>
      <c r="D39" s="11"/>
      <c r="E39" s="11"/>
      <c r="F39" s="12"/>
      <c r="G39" s="12"/>
      <c r="P39" s="14"/>
      <c r="Q39" s="14"/>
    </row>
    <row r="40" spans="1:25" x14ac:dyDescent="0.2">
      <c r="C40" s="11"/>
      <c r="D40" s="11"/>
      <c r="E40" s="11"/>
      <c r="F40" s="12"/>
      <c r="G40" s="12"/>
    </row>
    <row r="41" spans="1:25" x14ac:dyDescent="0.2">
      <c r="C41" s="11"/>
      <c r="D41" s="11"/>
      <c r="E41" s="11"/>
      <c r="F41" s="12"/>
      <c r="G41" s="12"/>
    </row>
    <row r="43" spans="1:25" x14ac:dyDescent="0.2">
      <c r="T43" s="5"/>
    </row>
  </sheetData>
  <autoFilter ref="A2:Y3">
    <filterColumn colId="12" showButton="0"/>
  </autoFilter>
  <mergeCells count="146">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P7:P8"/>
    <mergeCell ref="F7:F8"/>
    <mergeCell ref="G7:G8"/>
    <mergeCell ref="H7:H8"/>
    <mergeCell ref="I7:I8"/>
    <mergeCell ref="J7:J8"/>
    <mergeCell ref="A9:A10"/>
    <mergeCell ref="B9:B10"/>
    <mergeCell ref="C9:C10"/>
    <mergeCell ref="D9:D10"/>
    <mergeCell ref="E9:E10"/>
    <mergeCell ref="K9:K10"/>
    <mergeCell ref="O9:O10"/>
    <mergeCell ref="P9:P10"/>
    <mergeCell ref="A1:U1"/>
    <mergeCell ref="A2:A3"/>
    <mergeCell ref="B2:B3"/>
    <mergeCell ref="C2:C3"/>
    <mergeCell ref="D2:D3"/>
    <mergeCell ref="E2:E3"/>
    <mergeCell ref="F2:F3"/>
    <mergeCell ref="G2:G3"/>
    <mergeCell ref="H2:H3"/>
    <mergeCell ref="I2:I3"/>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O17:O20"/>
    <mergeCell ref="P17:P20"/>
    <mergeCell ref="X11:X16"/>
    <mergeCell ref="A36:W36"/>
    <mergeCell ref="I11:I16"/>
    <mergeCell ref="J11:J16"/>
    <mergeCell ref="K11:K16"/>
    <mergeCell ref="O11:O16"/>
    <mergeCell ref="P11:P16"/>
    <mergeCell ref="A34:N34"/>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H21:H22"/>
    <mergeCell ref="I21:I22"/>
    <mergeCell ref="J21:J22"/>
    <mergeCell ref="A21:A22"/>
    <mergeCell ref="B21:B22"/>
    <mergeCell ref="C21:C22"/>
    <mergeCell ref="D21:D22"/>
    <mergeCell ref="E21:E22"/>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25"/>
  <sheetViews>
    <sheetView view="pageBreakPreview" zoomScale="70" zoomScaleNormal="85" zoomScaleSheetLayoutView="70" zoomScalePageLayoutView="70" workbookViewId="0">
      <selection activeCell="Q6" sqref="Q6: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83" t="s">
        <v>91</v>
      </c>
      <c r="B1" s="83"/>
      <c r="C1" s="83"/>
      <c r="D1" s="83"/>
      <c r="E1" s="83"/>
      <c r="F1" s="83"/>
      <c r="G1" s="83"/>
      <c r="H1" s="83"/>
      <c r="I1" s="83"/>
      <c r="J1" s="83"/>
      <c r="K1" s="83"/>
      <c r="L1" s="83"/>
      <c r="M1" s="83"/>
      <c r="N1" s="83"/>
      <c r="O1" s="83"/>
      <c r="P1" s="83"/>
      <c r="Q1" s="83"/>
      <c r="R1" s="83"/>
      <c r="S1" s="83"/>
      <c r="T1" s="83"/>
      <c r="U1" s="18"/>
      <c r="V1" s="18"/>
      <c r="W1" s="18"/>
      <c r="X1" s="18"/>
    </row>
    <row r="2" spans="1:25" ht="37.15" customHeight="1" x14ac:dyDescent="0.2">
      <c r="A2" s="102" t="s">
        <v>0</v>
      </c>
      <c r="B2" s="88" t="s">
        <v>35</v>
      </c>
      <c r="C2" s="88" t="s">
        <v>1</v>
      </c>
      <c r="D2" s="84" t="s">
        <v>71</v>
      </c>
      <c r="E2" s="88" t="s">
        <v>44</v>
      </c>
      <c r="F2" s="88" t="s">
        <v>63</v>
      </c>
      <c r="G2" s="88" t="s">
        <v>64</v>
      </c>
      <c r="H2" s="88" t="s">
        <v>2</v>
      </c>
      <c r="I2" s="88" t="s">
        <v>3</v>
      </c>
      <c r="J2" s="88" t="s">
        <v>4</v>
      </c>
      <c r="K2" s="88" t="s">
        <v>30</v>
      </c>
      <c r="L2" s="88" t="s">
        <v>33</v>
      </c>
      <c r="M2" s="88" t="s">
        <v>59</v>
      </c>
      <c r="N2" s="88"/>
      <c r="O2" s="88" t="s">
        <v>83</v>
      </c>
      <c r="P2" s="89" t="s">
        <v>61</v>
      </c>
      <c r="Q2" s="90"/>
      <c r="R2" s="90"/>
      <c r="S2" s="90"/>
      <c r="T2" s="90"/>
      <c r="U2" s="90"/>
      <c r="V2" s="90"/>
      <c r="W2" s="91"/>
      <c r="X2" s="84" t="s">
        <v>74</v>
      </c>
      <c r="Y2" s="84" t="s">
        <v>84</v>
      </c>
    </row>
    <row r="3" spans="1:25" ht="82.5" x14ac:dyDescent="0.2">
      <c r="A3" s="102"/>
      <c r="B3" s="88"/>
      <c r="C3" s="88"/>
      <c r="D3" s="85"/>
      <c r="E3" s="88"/>
      <c r="F3" s="88"/>
      <c r="G3" s="88"/>
      <c r="H3" s="88"/>
      <c r="I3" s="88"/>
      <c r="J3" s="88"/>
      <c r="K3" s="88"/>
      <c r="L3" s="88"/>
      <c r="M3" s="21" t="s">
        <v>5</v>
      </c>
      <c r="N3" s="21" t="s">
        <v>6</v>
      </c>
      <c r="O3" s="88"/>
      <c r="P3" s="29" t="s">
        <v>62</v>
      </c>
      <c r="Q3" s="31" t="s">
        <v>105</v>
      </c>
      <c r="R3" s="29" t="s">
        <v>7</v>
      </c>
      <c r="S3" s="29" t="s">
        <v>8</v>
      </c>
      <c r="T3" s="29" t="s">
        <v>110</v>
      </c>
      <c r="U3" s="29" t="s">
        <v>9</v>
      </c>
      <c r="V3" s="29" t="s">
        <v>10</v>
      </c>
      <c r="W3" s="29" t="s">
        <v>11</v>
      </c>
      <c r="X3" s="85"/>
      <c r="Y3" s="8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92">
        <v>1</v>
      </c>
      <c r="B7" s="92"/>
      <c r="C7" s="93"/>
      <c r="D7" s="86"/>
      <c r="E7" s="99"/>
      <c r="F7" s="152"/>
      <c r="G7" s="153"/>
      <c r="H7" s="94"/>
      <c r="I7" s="98"/>
      <c r="J7" s="98"/>
      <c r="K7" s="98"/>
      <c r="L7" s="8"/>
      <c r="M7" s="23"/>
      <c r="N7" s="23"/>
      <c r="O7" s="100"/>
      <c r="P7" s="97"/>
      <c r="Q7" s="32"/>
      <c r="R7" s="6"/>
      <c r="S7" s="26"/>
      <c r="T7" s="6"/>
      <c r="U7" s="26"/>
      <c r="V7" s="6"/>
      <c r="W7" s="26"/>
      <c r="X7" s="97"/>
      <c r="Y7" s="6"/>
    </row>
    <row r="8" spans="1:25" ht="16.5" x14ac:dyDescent="0.2">
      <c r="A8" s="92"/>
      <c r="B8" s="92"/>
      <c r="C8" s="93"/>
      <c r="D8" s="87"/>
      <c r="E8" s="99"/>
      <c r="F8" s="152"/>
      <c r="G8" s="154"/>
      <c r="H8" s="94"/>
      <c r="I8" s="98"/>
      <c r="J8" s="98"/>
      <c r="K8" s="98"/>
      <c r="L8" s="8"/>
      <c r="M8" s="22"/>
      <c r="N8" s="22"/>
      <c r="O8" s="100"/>
      <c r="P8" s="97"/>
      <c r="Q8" s="32"/>
      <c r="R8" s="6"/>
      <c r="S8" s="27"/>
      <c r="T8" s="6"/>
      <c r="U8" s="26"/>
      <c r="V8" s="6"/>
      <c r="W8" s="27"/>
      <c r="X8" s="97"/>
      <c r="Y8" s="7"/>
    </row>
    <row r="9" spans="1:25" ht="42" customHeight="1" x14ac:dyDescent="0.2">
      <c r="A9" s="102" t="s">
        <v>81</v>
      </c>
      <c r="B9" s="102"/>
      <c r="C9" s="102"/>
      <c r="D9" s="102"/>
      <c r="E9" s="102"/>
      <c r="F9" s="102"/>
      <c r="G9" s="102"/>
      <c r="H9" s="102"/>
      <c r="I9" s="102"/>
      <c r="J9" s="102"/>
      <c r="K9" s="102"/>
      <c r="L9" s="102"/>
      <c r="M9" s="102"/>
      <c r="N9" s="102"/>
      <c r="O9" s="15"/>
      <c r="P9" s="16"/>
      <c r="Q9" s="16"/>
      <c r="R9" s="16"/>
      <c r="S9" s="16"/>
      <c r="T9" s="16"/>
      <c r="U9" s="16"/>
      <c r="V9" s="16"/>
      <c r="W9" s="17"/>
      <c r="X9" s="17"/>
      <c r="Y9" s="16"/>
    </row>
    <row r="10" spans="1:25" x14ac:dyDescent="0.2">
      <c r="P10" s="5"/>
      <c r="Q10" s="5"/>
    </row>
    <row r="11" spans="1:25" ht="28.5" customHeight="1" x14ac:dyDescent="0.3">
      <c r="A11" s="95" t="s">
        <v>78</v>
      </c>
      <c r="B11" s="96"/>
      <c r="C11" s="96"/>
      <c r="D11" s="96"/>
      <c r="E11" s="96"/>
      <c r="F11" s="96"/>
      <c r="G11" s="96"/>
      <c r="H11" s="96"/>
      <c r="I11" s="96"/>
      <c r="J11" s="96"/>
      <c r="K11" s="96"/>
      <c r="L11" s="96"/>
      <c r="M11" s="96"/>
      <c r="N11" s="96"/>
      <c r="O11" s="96"/>
      <c r="P11" s="96"/>
      <c r="Q11" s="96"/>
      <c r="R11" s="96"/>
      <c r="S11" s="96"/>
      <c r="T11" s="96"/>
      <c r="U11" s="96"/>
      <c r="V11" s="96"/>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T1"/>
    <mergeCell ref="A2:A3"/>
    <mergeCell ref="B2:B3"/>
    <mergeCell ref="C2:C3"/>
    <mergeCell ref="D2:D3"/>
    <mergeCell ref="E2:E3"/>
    <mergeCell ref="F2:F3"/>
    <mergeCell ref="G2:G3"/>
    <mergeCell ref="H2:H3"/>
    <mergeCell ref="I2:I3"/>
    <mergeCell ref="P2:W2"/>
    <mergeCell ref="O2:O3"/>
    <mergeCell ref="J2:J3"/>
    <mergeCell ref="Y2:Y3"/>
    <mergeCell ref="X7:X8"/>
    <mergeCell ref="X2:X3"/>
    <mergeCell ref="K2:K3"/>
    <mergeCell ref="L2:L3"/>
    <mergeCell ref="M2:N2"/>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83" t="s">
        <v>92</v>
      </c>
      <c r="B1" s="83"/>
      <c r="C1" s="83"/>
      <c r="D1" s="83"/>
      <c r="E1" s="83"/>
      <c r="F1" s="83"/>
      <c r="G1" s="83"/>
      <c r="H1" s="83"/>
      <c r="I1" s="83"/>
      <c r="J1" s="83"/>
      <c r="K1" s="83"/>
      <c r="L1" s="83"/>
      <c r="M1" s="83"/>
      <c r="N1" s="83"/>
      <c r="O1" s="83"/>
      <c r="P1" s="83"/>
      <c r="Q1" s="83"/>
      <c r="R1" s="83"/>
      <c r="S1" s="83"/>
      <c r="T1" s="83"/>
      <c r="U1" s="18"/>
      <c r="V1" s="18"/>
      <c r="W1" s="18"/>
      <c r="X1" s="18"/>
    </row>
    <row r="2" spans="1:25" ht="37.15" customHeight="1" x14ac:dyDescent="0.2">
      <c r="A2" s="102" t="s">
        <v>0</v>
      </c>
      <c r="B2" s="88" t="s">
        <v>35</v>
      </c>
      <c r="C2" s="88" t="s">
        <v>1</v>
      </c>
      <c r="D2" s="84" t="s">
        <v>71</v>
      </c>
      <c r="E2" s="88" t="s">
        <v>44</v>
      </c>
      <c r="F2" s="88" t="s">
        <v>63</v>
      </c>
      <c r="G2" s="88" t="s">
        <v>64</v>
      </c>
      <c r="H2" s="88" t="s">
        <v>2</v>
      </c>
      <c r="I2" s="88" t="s">
        <v>3</v>
      </c>
      <c r="J2" s="88" t="s">
        <v>4</v>
      </c>
      <c r="K2" s="88" t="s">
        <v>30</v>
      </c>
      <c r="L2" s="88" t="s">
        <v>33</v>
      </c>
      <c r="M2" s="88" t="s">
        <v>59</v>
      </c>
      <c r="N2" s="88"/>
      <c r="O2" s="88" t="s">
        <v>83</v>
      </c>
      <c r="P2" s="89" t="s">
        <v>61</v>
      </c>
      <c r="Q2" s="90"/>
      <c r="R2" s="90"/>
      <c r="S2" s="90"/>
      <c r="T2" s="90"/>
      <c r="U2" s="90"/>
      <c r="V2" s="90"/>
      <c r="W2" s="91"/>
      <c r="X2" s="84" t="s">
        <v>74</v>
      </c>
      <c r="Y2" s="84" t="s">
        <v>84</v>
      </c>
    </row>
    <row r="3" spans="1:25" ht="82.5" x14ac:dyDescent="0.2">
      <c r="A3" s="102"/>
      <c r="B3" s="88"/>
      <c r="C3" s="88"/>
      <c r="D3" s="85"/>
      <c r="E3" s="88"/>
      <c r="F3" s="88"/>
      <c r="G3" s="88"/>
      <c r="H3" s="88"/>
      <c r="I3" s="88"/>
      <c r="J3" s="88"/>
      <c r="K3" s="88"/>
      <c r="L3" s="88"/>
      <c r="M3" s="21" t="s">
        <v>5</v>
      </c>
      <c r="N3" s="21" t="s">
        <v>6</v>
      </c>
      <c r="O3" s="88"/>
      <c r="P3" s="29" t="s">
        <v>62</v>
      </c>
      <c r="Q3" s="31" t="s">
        <v>105</v>
      </c>
      <c r="R3" s="29" t="s">
        <v>7</v>
      </c>
      <c r="S3" s="29" t="s">
        <v>8</v>
      </c>
      <c r="T3" s="29" t="s">
        <v>110</v>
      </c>
      <c r="U3" s="29" t="s">
        <v>9</v>
      </c>
      <c r="V3" s="29" t="s">
        <v>10</v>
      </c>
      <c r="W3" s="29" t="s">
        <v>11</v>
      </c>
      <c r="X3" s="85"/>
      <c r="Y3" s="8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92">
        <v>1</v>
      </c>
      <c r="B7" s="92"/>
      <c r="C7" s="93"/>
      <c r="D7" s="86"/>
      <c r="E7" s="99"/>
      <c r="F7" s="152"/>
      <c r="G7" s="153"/>
      <c r="H7" s="94"/>
      <c r="I7" s="98"/>
      <c r="J7" s="98"/>
      <c r="K7" s="98"/>
      <c r="L7" s="8"/>
      <c r="M7" s="23"/>
      <c r="N7" s="23"/>
      <c r="O7" s="100"/>
      <c r="P7" s="97"/>
      <c r="Q7" s="32"/>
      <c r="R7" s="6"/>
      <c r="S7" s="26"/>
      <c r="T7" s="6"/>
      <c r="U7" s="26"/>
      <c r="V7" s="6"/>
      <c r="W7" s="26"/>
      <c r="X7" s="97"/>
      <c r="Y7" s="6"/>
    </row>
    <row r="8" spans="1:25" ht="16.5" x14ac:dyDescent="0.2">
      <c r="A8" s="92"/>
      <c r="B8" s="92"/>
      <c r="C8" s="93"/>
      <c r="D8" s="87"/>
      <c r="E8" s="99"/>
      <c r="F8" s="152"/>
      <c r="G8" s="154"/>
      <c r="H8" s="94"/>
      <c r="I8" s="98"/>
      <c r="J8" s="98"/>
      <c r="K8" s="98"/>
      <c r="L8" s="8"/>
      <c r="M8" s="22"/>
      <c r="N8" s="22"/>
      <c r="O8" s="100"/>
      <c r="P8" s="97"/>
      <c r="Q8" s="32"/>
      <c r="R8" s="6"/>
      <c r="S8" s="27"/>
      <c r="T8" s="6"/>
      <c r="U8" s="26"/>
      <c r="V8" s="6"/>
      <c r="W8" s="27"/>
      <c r="X8" s="97"/>
      <c r="Y8" s="7"/>
    </row>
    <row r="9" spans="1:25" ht="42" customHeight="1" x14ac:dyDescent="0.2">
      <c r="A9" s="102" t="s">
        <v>80</v>
      </c>
      <c r="B9" s="102"/>
      <c r="C9" s="102"/>
      <c r="D9" s="102"/>
      <c r="E9" s="102"/>
      <c r="F9" s="102"/>
      <c r="G9" s="102"/>
      <c r="H9" s="102"/>
      <c r="I9" s="102"/>
      <c r="J9" s="102"/>
      <c r="K9" s="102"/>
      <c r="L9" s="102"/>
      <c r="M9" s="102"/>
      <c r="N9" s="102"/>
      <c r="O9" s="15"/>
      <c r="P9" s="16"/>
      <c r="Q9" s="16"/>
      <c r="R9" s="16"/>
      <c r="S9" s="16"/>
      <c r="T9" s="16"/>
      <c r="U9" s="16"/>
      <c r="V9" s="16"/>
      <c r="W9" s="17"/>
      <c r="X9" s="17"/>
      <c r="Y9" s="16"/>
    </row>
    <row r="10" spans="1:25" x14ac:dyDescent="0.2">
      <c r="P10" s="5"/>
      <c r="Q10" s="5"/>
    </row>
    <row r="11" spans="1:25" ht="28.5" customHeight="1" x14ac:dyDescent="0.3">
      <c r="A11" s="95" t="s">
        <v>78</v>
      </c>
      <c r="B11" s="96"/>
      <c r="C11" s="96"/>
      <c r="D11" s="96"/>
      <c r="E11" s="96"/>
      <c r="F11" s="96"/>
      <c r="G11" s="96"/>
      <c r="H11" s="96"/>
      <c r="I11" s="96"/>
      <c r="J11" s="96"/>
      <c r="K11" s="96"/>
      <c r="L11" s="96"/>
      <c r="M11" s="96"/>
      <c r="N11" s="96"/>
      <c r="O11" s="96"/>
      <c r="P11" s="96"/>
      <c r="Q11" s="96"/>
      <c r="R11" s="96"/>
      <c r="S11" s="96"/>
      <c r="T11" s="96"/>
      <c r="U11" s="96"/>
      <c r="V11" s="96"/>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T1"/>
    <mergeCell ref="A2:A3"/>
    <mergeCell ref="B2:B3"/>
    <mergeCell ref="C2:C3"/>
    <mergeCell ref="D2:D3"/>
    <mergeCell ref="E2:E3"/>
    <mergeCell ref="F2:F3"/>
    <mergeCell ref="G2:G3"/>
    <mergeCell ref="H2:H3"/>
    <mergeCell ref="I2:I3"/>
    <mergeCell ref="P2:W2"/>
    <mergeCell ref="O2:O3"/>
    <mergeCell ref="J2:J3"/>
    <mergeCell ref="Y2:Y3"/>
    <mergeCell ref="X7:X8"/>
    <mergeCell ref="X2:X3"/>
    <mergeCell ref="K2:K3"/>
    <mergeCell ref="L2:L3"/>
    <mergeCell ref="M2:N2"/>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PO1</vt:lpstr>
      <vt:lpstr>PO2</vt:lpstr>
      <vt:lpstr>PO3</vt:lpstr>
      <vt:lpstr>PO4</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2025-02-10T08:22:57Z</dcterms:modified>
</cp:coreProperties>
</file>