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_4.2_Education\Final_pentru consultare publica\clean\"/>
    </mc:Choice>
  </mc:AlternateContent>
  <bookViews>
    <workbookView xWindow="0" yWindow="0" windowWidth="25200" windowHeight="11880" activeTab="1"/>
  </bookViews>
  <sheets>
    <sheet name="Phase 1" sheetId="2" r:id="rId1"/>
    <sheet name="Phase 2 " sheetId="3" r:id="rId2"/>
    <sheet name="Phase 2 State aid assessment" sheetId="5" r:id="rId3"/>
  </sheets>
  <definedNames>
    <definedName name="_xlnm.Print_Area" localSheetId="0">'Phase 1'!$A$2:$G$40</definedName>
    <definedName name="_xlnm.Print_Area" localSheetId="1">'Phase 2 '!$A$1:$P$117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3" l="1"/>
  <c r="O85" i="3"/>
  <c r="N85" i="3"/>
  <c r="M85" i="3"/>
  <c r="L85" i="3"/>
  <c r="K85" i="3"/>
  <c r="J85" i="3"/>
  <c r="K84" i="3" l="1"/>
  <c r="I87" i="3"/>
  <c r="I70" i="3"/>
  <c r="I67" i="3" l="1"/>
  <c r="O64" i="3" l="1"/>
  <c r="J64" i="3" s="1"/>
  <c r="N64" i="3"/>
  <c r="M64" i="3"/>
  <c r="L64" i="3"/>
  <c r="K64" i="3"/>
  <c r="K63" i="3"/>
  <c r="I62" i="3"/>
  <c r="I78" i="3"/>
  <c r="I115" i="3"/>
  <c r="I73" i="3" l="1"/>
  <c r="I59" i="3"/>
  <c r="I55" i="3"/>
  <c r="I48" i="3"/>
  <c r="I44" i="3"/>
  <c r="I41" i="3"/>
  <c r="I107" i="3"/>
  <c r="I52" i="3" l="1"/>
  <c r="I88" i="3" s="1"/>
  <c r="O114" i="3"/>
  <c r="J114" i="3" s="1"/>
  <c r="N114" i="3"/>
  <c r="M114" i="3"/>
  <c r="L114" i="3"/>
  <c r="K114" i="3"/>
  <c r="O113" i="3"/>
  <c r="J113" i="3" s="1"/>
  <c r="N113" i="3"/>
  <c r="M113" i="3"/>
  <c r="L113" i="3"/>
  <c r="K113" i="3"/>
  <c r="O112" i="3"/>
  <c r="J112" i="3" s="1"/>
  <c r="N112" i="3"/>
  <c r="M112" i="3"/>
  <c r="L112" i="3"/>
  <c r="K112" i="3"/>
  <c r="O111" i="3"/>
  <c r="J111" i="3" s="1"/>
  <c r="N111" i="3"/>
  <c r="M111" i="3"/>
  <c r="L111" i="3"/>
  <c r="K111" i="3"/>
  <c r="O110" i="3"/>
  <c r="J110" i="3" s="1"/>
  <c r="N110" i="3"/>
  <c r="M110" i="3"/>
  <c r="L110" i="3"/>
  <c r="K110" i="3"/>
  <c r="O109" i="3"/>
  <c r="J109" i="3" s="1"/>
  <c r="N109" i="3"/>
  <c r="M109" i="3"/>
  <c r="L109" i="3"/>
  <c r="K109" i="3"/>
  <c r="O108" i="3"/>
  <c r="J108" i="3" s="1"/>
  <c r="N108" i="3"/>
  <c r="M108" i="3"/>
  <c r="L108" i="3"/>
  <c r="K108" i="3"/>
  <c r="P105" i="3"/>
  <c r="I104" i="3"/>
  <c r="O103" i="3"/>
  <c r="J103" i="3" s="1"/>
  <c r="N103" i="3"/>
  <c r="M103" i="3"/>
  <c r="L103" i="3"/>
  <c r="K103" i="3"/>
  <c r="O102" i="3"/>
  <c r="J102" i="3" s="1"/>
  <c r="N102" i="3"/>
  <c r="M102" i="3"/>
  <c r="L102" i="3"/>
  <c r="K102" i="3"/>
  <c r="P99" i="3"/>
  <c r="I98" i="3"/>
  <c r="O97" i="3"/>
  <c r="J97" i="3" s="1"/>
  <c r="N97" i="3"/>
  <c r="M97" i="3"/>
  <c r="L97" i="3"/>
  <c r="K97" i="3"/>
  <c r="O96" i="3"/>
  <c r="J96" i="3" s="1"/>
  <c r="N96" i="3"/>
  <c r="M96" i="3"/>
  <c r="L96" i="3"/>
  <c r="K96" i="3"/>
  <c r="O95" i="3"/>
  <c r="J95" i="3" s="1"/>
  <c r="N95" i="3"/>
  <c r="M95" i="3"/>
  <c r="L95" i="3"/>
  <c r="K95" i="3"/>
  <c r="O94" i="3"/>
  <c r="J94" i="3" s="1"/>
  <c r="N94" i="3"/>
  <c r="M94" i="3"/>
  <c r="L94" i="3"/>
  <c r="K94" i="3"/>
  <c r="O93" i="3"/>
  <c r="J93" i="3" s="1"/>
  <c r="N93" i="3"/>
  <c r="M93" i="3"/>
  <c r="L93" i="3"/>
  <c r="K93" i="3"/>
  <c r="I92" i="3"/>
  <c r="P90" i="3"/>
  <c r="O86" i="3"/>
  <c r="J86" i="3" s="1"/>
  <c r="N86" i="3"/>
  <c r="M86" i="3"/>
  <c r="L86" i="3"/>
  <c r="K86" i="3"/>
  <c r="O84" i="3"/>
  <c r="J84" i="3" s="1"/>
  <c r="N84" i="3"/>
  <c r="M84" i="3"/>
  <c r="L84" i="3"/>
  <c r="O83" i="3"/>
  <c r="J83" i="3" s="1"/>
  <c r="N83" i="3"/>
  <c r="M83" i="3"/>
  <c r="L83" i="3"/>
  <c r="K83" i="3"/>
  <c r="O82" i="3"/>
  <c r="J82" i="3" s="1"/>
  <c r="N82" i="3"/>
  <c r="M82" i="3"/>
  <c r="L82" i="3"/>
  <c r="K82" i="3"/>
  <c r="P79" i="3"/>
  <c r="O77" i="3"/>
  <c r="J77" i="3" s="1"/>
  <c r="N77" i="3"/>
  <c r="M77" i="3"/>
  <c r="L77" i="3"/>
  <c r="K77" i="3"/>
  <c r="O76" i="3"/>
  <c r="J76" i="3" s="1"/>
  <c r="N76" i="3"/>
  <c r="M76" i="3"/>
  <c r="L76" i="3"/>
  <c r="K76" i="3"/>
  <c r="O75" i="3"/>
  <c r="J75" i="3" s="1"/>
  <c r="N75" i="3"/>
  <c r="M75" i="3"/>
  <c r="L75" i="3"/>
  <c r="K75" i="3"/>
  <c r="O74" i="3"/>
  <c r="J74" i="3" s="1"/>
  <c r="N74" i="3"/>
  <c r="M74" i="3"/>
  <c r="L74" i="3"/>
  <c r="K74" i="3"/>
  <c r="P71" i="3"/>
  <c r="O69" i="3"/>
  <c r="J69" i="3" s="1"/>
  <c r="N69" i="3"/>
  <c r="M69" i="3"/>
  <c r="L69" i="3"/>
  <c r="K69" i="3"/>
  <c r="O68" i="3"/>
  <c r="J68" i="3" s="1"/>
  <c r="N68" i="3"/>
  <c r="M68" i="3"/>
  <c r="L68" i="3"/>
  <c r="K68" i="3"/>
  <c r="O66" i="3"/>
  <c r="J66" i="3" s="1"/>
  <c r="N66" i="3"/>
  <c r="M66" i="3"/>
  <c r="L66" i="3"/>
  <c r="K66" i="3"/>
  <c r="O65" i="3"/>
  <c r="N65" i="3"/>
  <c r="M65" i="3"/>
  <c r="L65" i="3"/>
  <c r="J65" i="3" s="1"/>
  <c r="K65" i="3"/>
  <c r="O63" i="3"/>
  <c r="J63" i="3" s="1"/>
  <c r="N63" i="3"/>
  <c r="M63" i="3"/>
  <c r="L63" i="3"/>
  <c r="P60" i="3"/>
  <c r="O58" i="3"/>
  <c r="J58" i="3" s="1"/>
  <c r="N58" i="3"/>
  <c r="M58" i="3"/>
  <c r="L58" i="3"/>
  <c r="K58" i="3"/>
  <c r="O57" i="3"/>
  <c r="J57" i="3" s="1"/>
  <c r="N57" i="3"/>
  <c r="M57" i="3"/>
  <c r="L57" i="3"/>
  <c r="K57" i="3"/>
  <c r="O56" i="3"/>
  <c r="J56" i="3" s="1"/>
  <c r="N56" i="3"/>
  <c r="M56" i="3"/>
  <c r="L56" i="3"/>
  <c r="K56" i="3"/>
  <c r="K55" i="3"/>
  <c r="K62" i="3" s="1"/>
  <c r="K67" i="3" s="1"/>
  <c r="K73" i="3" s="1"/>
  <c r="K81" i="3" s="1"/>
  <c r="K92" i="3" s="1"/>
  <c r="K101" i="3" s="1"/>
  <c r="K107" i="3" s="1"/>
  <c r="P53" i="3"/>
  <c r="J53" i="3"/>
  <c r="J60" i="3" s="1"/>
  <c r="J71" i="3" s="1"/>
  <c r="J79" i="3" s="1"/>
  <c r="J90" i="3" s="1"/>
  <c r="J99" i="3" s="1"/>
  <c r="J105" i="3" s="1"/>
  <c r="I53" i="3"/>
  <c r="I60" i="3" s="1"/>
  <c r="I79" i="3" s="1"/>
  <c r="I90" i="3" s="1"/>
  <c r="I99" i="3" s="1"/>
  <c r="I105" i="3" s="1"/>
  <c r="O51" i="3"/>
  <c r="J51" i="3" s="1"/>
  <c r="N51" i="3"/>
  <c r="M51" i="3"/>
  <c r="L51" i="3"/>
  <c r="K51" i="3"/>
  <c r="O50" i="3"/>
  <c r="J50" i="3" s="1"/>
  <c r="N50" i="3"/>
  <c r="M50" i="3"/>
  <c r="L50" i="3"/>
  <c r="K50" i="3"/>
  <c r="O49" i="3"/>
  <c r="J49" i="3" s="1"/>
  <c r="N49" i="3"/>
  <c r="M49" i="3"/>
  <c r="L49" i="3"/>
  <c r="K49" i="3"/>
  <c r="K48" i="3"/>
  <c r="O47" i="3"/>
  <c r="J47" i="3" s="1"/>
  <c r="N47" i="3"/>
  <c r="M47" i="3"/>
  <c r="L47" i="3"/>
  <c r="K47" i="3"/>
  <c r="O46" i="3"/>
  <c r="N46" i="3"/>
  <c r="M46" i="3"/>
  <c r="L46" i="3"/>
  <c r="K46" i="3"/>
  <c r="J46" i="3"/>
  <c r="O45" i="3"/>
  <c r="J45" i="3" s="1"/>
  <c r="N45" i="3"/>
  <c r="M45" i="3"/>
  <c r="L45" i="3"/>
  <c r="K45" i="3"/>
  <c r="K44" i="3"/>
  <c r="O43" i="3"/>
  <c r="N43" i="3"/>
  <c r="M43" i="3"/>
  <c r="J43" i="3" s="1"/>
  <c r="L43" i="3"/>
  <c r="K43" i="3"/>
  <c r="O42" i="3"/>
  <c r="N42" i="3"/>
  <c r="M42" i="3"/>
  <c r="J42" i="3" s="1"/>
  <c r="L42" i="3"/>
  <c r="K42" i="3"/>
  <c r="J62" i="3" l="1"/>
  <c r="J87" i="3"/>
  <c r="J81" i="3"/>
  <c r="I116" i="3"/>
  <c r="I117" i="3" s="1"/>
  <c r="J41" i="3"/>
  <c r="J67" i="3"/>
  <c r="J48" i="3"/>
  <c r="J101" i="3"/>
  <c r="J104" i="3"/>
  <c r="J73" i="3"/>
  <c r="J78" i="3" s="1"/>
  <c r="J98" i="3"/>
  <c r="J92" i="3"/>
  <c r="J59" i="3"/>
  <c r="J55" i="3"/>
  <c r="J115" i="3"/>
  <c r="J107" i="3"/>
  <c r="J44" i="3"/>
  <c r="I71" i="3"/>
  <c r="J70" i="3" l="1"/>
  <c r="J52" i="3"/>
  <c r="J116" i="3"/>
  <c r="J88" i="3" l="1"/>
  <c r="J117" i="3" s="1"/>
</calcChain>
</file>

<file path=xl/sharedStrings.xml><?xml version="1.0" encoding="utf-8"?>
<sst xmlns="http://schemas.openxmlformats.org/spreadsheetml/2006/main" count="264" uniqueCount="215">
  <si>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</si>
  <si>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</si>
  <si>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</si>
  <si>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</si>
  <si>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</si>
  <si>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</si>
  <si>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</si>
  <si>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</si>
  <si>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</si>
  <si>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</si>
  <si>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</si>
  <si>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</si>
  <si>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</si>
  <si>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</si>
  <si>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</si>
  <si>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</si>
  <si>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</si>
  <si>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</si>
  <si>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</si>
  <si>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</si>
  <si>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</si>
  <si>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</si>
  <si>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</si>
  <si>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</si>
  <si>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</si>
  <si>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</si>
  <si>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</si>
  <si>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</si>
  <si>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</si>
  <si>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</si>
  <si>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</si>
  <si>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</si>
  <si>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</si>
  <si>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</si>
  <si>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</si>
  <si>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</si>
  <si>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</si>
  <si>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</si>
  <si>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</si>
  <si>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</si>
  <si>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</si>
  <si>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</si>
  <si>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</si>
  <si>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</si>
  <si>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</si>
  <si>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</si>
  <si>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</si>
  <si>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</si>
  <si>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</si>
  <si>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</si>
  <si>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</si>
  <si>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</si>
  <si>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</si>
  <si>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</si>
  <si>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</si>
  <si>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</si>
  <si>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</si>
  <si>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</si>
  <si>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</si>
  <si>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</si>
  <si>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</si>
  <si>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</si>
  <si>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</si>
  <si>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</si>
  <si>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</si>
  <si>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</si>
  <si>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</si>
  <si>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</si>
  <si>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</si>
  <si>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</si>
  <si>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</si>
  <si>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</si>
  <si>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</si>
  <si>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</si>
  <si>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</si>
  <si>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</si>
  <si>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</si>
  <si>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</si>
  <si>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</si>
  <si>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</si>
  <si>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</si>
  <si>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</si>
  <si>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</si>
  <si>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</si>
  <si>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</si>
  <si>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</si>
  <si>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</si>
  <si>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</si>
  <si>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</si>
  <si>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</si>
  <si>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</si>
  <si>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</si>
  <si>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</si>
  <si>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</si>
  <si>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</si>
  <si>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</si>
  <si>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The administrative compliance and eligibility assessment is a ‘yes or no’ process. This means that the assessment does not allow for any flexibility in the way the criteria are applied. The non-fulfilment of one criterion leads to the ineligibility of the whole application.</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</si>
  <si>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</si>
  <si>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</si>
  <si>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</si>
  <si>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</si>
  <si>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</si>
  <si>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</si>
  <si>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</si>
  <si>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</si>
  <si>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</si>
  <si>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Documents related to the registration of the land and/or building/ item of infrastructure/investment in the relevant public registers have been submitted.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</si>
  <si>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</si>
  <si>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</si>
  <si>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</si>
  <si>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</si>
  <si>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</si>
  <si>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t>NOT APPLICABLE/OBSERVATIONS</t>
  </si>
  <si>
    <t>The partner(s) hold/s the land and/or building/ item of infrastructure/investment under a concession/on long term contract/ in administration/ bailment contract/ rent contract/ any other right under the real property law.</t>
  </si>
  <si>
    <t>1. The project makes a positive contribution to programme horizontal principle equal opportunities and non-discrimination &amp; the principle of equality between men and women</t>
  </si>
  <si>
    <t>Only the applications which received ”yes” to all the following eligibility questions will pass the eligibility check and reach the second step of the selection procedure</t>
  </si>
  <si>
    <t>Mark awarded by assessor - simulation</t>
  </si>
  <si>
    <t>AF D.2</t>
  </si>
  <si>
    <t>AF  E.3</t>
  </si>
  <si>
    <t>AF D.2 &amp;E.3</t>
  </si>
  <si>
    <t>AF D.4</t>
  </si>
  <si>
    <t xml:space="preserve">
AF D.2 &amp; E.3
</t>
  </si>
  <si>
    <t>AF D.2&amp;E.3</t>
  </si>
  <si>
    <t xml:space="preserve">AF D.2 &amp; E.3
</t>
  </si>
  <si>
    <t>3.Financial allocation per cost category is in line with the work plan</t>
  </si>
  <si>
    <t xml:space="preserve">5.The application of lump sums is appropriate and in line with the Programme rules. 
</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</si>
  <si>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</si>
  <si>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</si>
  <si>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t>All mandatory annexes are signed and filled in, the standard format set by the Applicant's Guide is observed (where the case)</t>
  </si>
  <si>
    <t>The feasibility study/ Conceptual Design/work projects has been submitted (in English) and is elaborated or updated earlier than one year before the deadline for submission (for investment projects)</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</si>
  <si>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</si>
  <si>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t xml:space="preserve">The partner(s) has/have the ownership/ concession/ long term contract/ administration agreement (only for public authorities)/ bailment agreement/ for at least 5 years after the completion of the operation and the owner has given it’s written agreement saying that the applicant may perform the investment on/ in the relevant land/ building/ item of infrastructure for at least 5 years after the completion of the operation or they submitted a declaration on own responsibility regarding the ownership status of the land and/or building, electronic signed by the legal representative (where the case). </t>
  </si>
  <si>
    <t>Declaration from the land and/or building/ item of infrastructure/investment owner that the land and/or building/ item of infrastructure is:
-  free of any encumbrances;
- not the object of a pending litigation;
- not the object of a claim according to the relevant national legislation has been submitted  or the own declaration (where the case).
Or they submitted a declaration on own responsibility regarding the ownership status of the land and/or building, electronic signed by the legal representative (where the case).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</si>
  <si>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</si>
  <si>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</si>
  <si>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</si>
  <si>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</si>
  <si>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</si>
  <si>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</si>
  <si>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</si>
  <si>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</si>
  <si>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</si>
  <si>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</si>
  <si>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</si>
  <si>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r>
      <t xml:space="preserve">5. The importance of investments and their </t>
    </r>
    <r>
      <rPr>
        <sz val="11"/>
        <color theme="4" tint="-0.499984740745262"/>
        <rFont val="Trebuchet MS"/>
        <family val="2"/>
      </rPr>
      <t>cross-border relevance is demonstrated to reach project objectives (if applicable)</t>
    </r>
  </si>
  <si>
    <t xml:space="preserve">The value of the financial support requested is in line with the limits indicated in the Applicant Guide.
</t>
  </si>
  <si>
    <t>The project is in line with one of the specific objectives included in the call.</t>
  </si>
  <si>
    <t xml:space="preserve">All partners are eligible organisations according with the Applicant’s Guide (assessment based on the Project partner statement, Legal documents of the applicants) and are observing the requirements set by the Applicant's Guide related </t>
  </si>
  <si>
    <t xml:space="preserve">Mark awarded by assessor converted into points based on the simulation
</t>
  </si>
  <si>
    <t>Weight of mark in the maximum score</t>
  </si>
  <si>
    <t>The implementation period is in limits established within the Applicant Guide (does not exceed the maximum project durations and should not be less than the minimum duration period indicated in the Applicant Guide for the respective Priority/ Specific objective/type of project).</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</si>
  <si>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</si>
  <si>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</si>
  <si>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</si>
  <si>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</si>
  <si>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</si>
  <si>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</si>
  <si>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</si>
  <si>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</si>
  <si>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</si>
  <si>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</si>
  <si>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</si>
  <si>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</si>
  <si>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</si>
  <si>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</si>
  <si>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</si>
  <si>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</si>
  <si>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</si>
  <si>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</si>
  <si>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</si>
  <si>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</si>
  <si>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</si>
  <si>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</si>
  <si>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</si>
  <si>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</si>
  <si>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</si>
  <si>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</si>
  <si>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</si>
  <si>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</si>
  <si>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</si>
  <si>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</si>
  <si>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</si>
  <si>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</si>
  <si>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64 points</t>
  </si>
  <si>
    <t>36 points</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</si>
  <si>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</si>
  <si>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</si>
  <si>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t xml:space="preserve">6. Project main outputs are applicable and replicable by other organisations/regions/countries outside of the current partnership (transferability) – if not, it is justified. </t>
  </si>
  <si>
    <t>Cross-border cooperation character and impact</t>
  </si>
  <si>
    <t>2. CROSS-BORDER COOPERATION CHARACTER AND IMPACT</t>
  </si>
  <si>
    <t>Priority 3: An educated region
Call for proposals for 4.2 - Improving equal access to inclusive and quality services in education, training and lifelong learning through developing accessible infrastructure, including by fostering resilience for distance and on-line education and training</t>
  </si>
  <si>
    <r>
      <t>The project that includes investments in infrastructure, with expected lifespan of at least 5 years,  has submitted the documentation regarding the assessment of expected impacts of climate change (climate proofing in the sense of climate adaptation &amp; resilience)</t>
    </r>
    <r>
      <rPr>
        <sz val="11"/>
        <color theme="3"/>
        <rFont val="Trebuchet MS"/>
        <family val="2"/>
      </rPr>
      <t>.</t>
    </r>
  </si>
  <si>
    <r>
      <t>5. Project’s contribution to Programme result indicators is realistic and sufficient.</t>
    </r>
    <r>
      <rPr>
        <sz val="11"/>
        <color rgb="FFFF0000"/>
        <rFont val="Trebuchet MS"/>
        <family val="2"/>
      </rPr>
      <t xml:space="preserve"> (NB: If 0 points are awarded for this criterion the AF will be rejected)</t>
    </r>
  </si>
  <si>
    <r>
      <t xml:space="preserve">4. The project outputs clearly link to Programme output indicators and their contribution to Programme targets is sufficient. </t>
    </r>
    <r>
      <rPr>
        <sz val="11"/>
        <color rgb="FFFF0000"/>
        <rFont val="Trebuchet MS"/>
        <family val="2"/>
      </rPr>
      <t>(NB: If 0 points are awarded for this criterion the AF will be rejected)</t>
    </r>
  </si>
  <si>
    <r>
      <t xml:space="preserve">3. The project overall objective clearly contributes to the achievement of the Programme priority specific objective. </t>
    </r>
    <r>
      <rPr>
        <sz val="11"/>
        <color rgb="FFFF0000"/>
        <rFont val="Trebuchet MS"/>
        <family val="2"/>
      </rPr>
      <t>(NB: If 0 points are awarded for this criterion the AF will be rejected)</t>
    </r>
  </si>
  <si>
    <r>
      <t xml:space="preserve">What added value does the cooperation bring?  </t>
    </r>
    <r>
      <rPr>
        <b/>
        <sz val="11"/>
        <color rgb="FFFF0000"/>
        <rFont val="Trebuchet MS"/>
        <family val="2"/>
      </rPr>
      <t>(NB:  If 0 points are awarded to one of the following criteria - 2.1; 2.2; 2.3 -  the AF will be rejected)</t>
    </r>
  </si>
  <si>
    <r>
      <t xml:space="preserve">1. The importance of cooperation beyond borders for the topic addressed and a cross-border impact is clearly demonstrated . </t>
    </r>
    <r>
      <rPr>
        <sz val="11"/>
        <color rgb="FFFF0000"/>
        <rFont val="Trebuchet MS"/>
        <family val="2"/>
      </rPr>
      <t>(NB: If 0 points are awarded for this criterion the AF will be rejected)</t>
    </r>
  </si>
  <si>
    <r>
      <t xml:space="preserve">2.The results cannot (or only to some extent) be achieved without cooperation and have clear cross-border impact. </t>
    </r>
    <r>
      <rPr>
        <sz val="11"/>
        <color rgb="FFFF0000"/>
        <rFont val="Trebuchet MS"/>
        <family val="2"/>
      </rPr>
      <t>(NB: If 0 points are awarded for this criterion the AF will be rejected)</t>
    </r>
  </si>
  <si>
    <r>
      <t xml:space="preserve">3.There is a clear benefit from cooperating for the project partners / target groups / project area / Programme area . </t>
    </r>
    <r>
      <rPr>
        <sz val="11"/>
        <color rgb="FFFF0000"/>
        <rFont val="Trebuchet MS"/>
        <family val="2"/>
      </rPr>
      <t>(NB: If 0 points are awarded for this criteria the AF will be rejected)</t>
    </r>
  </si>
  <si>
    <r>
      <t xml:space="preserve">To what extent will project outputs have an impact beyond project life time? </t>
    </r>
    <r>
      <rPr>
        <b/>
        <sz val="11"/>
        <color rgb="FFFF0000"/>
        <rFont val="Trebuchet MS"/>
        <family val="2"/>
      </rPr>
      <t>(NB: If 0 points are awarded for criterion 3.5. the AF will be rejected</t>
    </r>
    <r>
      <rPr>
        <b/>
        <sz val="11"/>
        <color theme="4" tint="-0.499984740745262"/>
        <rFont val="Trebuchet MS"/>
        <family val="2"/>
      </rPr>
      <t>).</t>
    </r>
  </si>
  <si>
    <r>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t>
    </r>
    <r>
      <rPr>
        <b/>
        <sz val="11"/>
        <color rgb="FFFF0000"/>
        <rFont val="Trebuchet MS"/>
        <family val="2"/>
      </rPr>
      <t>(NB: If 0 points are awarded for this criteria the AF will be rejected)</t>
    </r>
    <r>
      <rPr>
        <sz val="11"/>
        <color rgb="FFFF0000"/>
        <rFont val="Trebuchet MS"/>
        <family val="2"/>
      </rPr>
      <t>.</t>
    </r>
  </si>
  <si>
    <r>
      <t>To what extent will the project contribute to the achievement of Programme’s objectives and indicators?</t>
    </r>
    <r>
      <rPr>
        <b/>
        <sz val="11"/>
        <color rgb="FFFF0000"/>
        <rFont val="Trebuchet MS"/>
        <family val="2"/>
      </rPr>
      <t xml:space="preserve"> (NB:  If 0 points are awarded to one of the following criteria - 1.3;1.4; 1.5 -  the AF will be rejected or</t>
    </r>
    <r>
      <rPr>
        <b/>
        <sz val="11"/>
        <color theme="9" tint="-0.499984740745262"/>
        <rFont val="Trebuchet MS"/>
        <family val="2"/>
      </rPr>
      <t xml:space="preserve"> if the minimum integrated score received is 4 points)</t>
    </r>
  </si>
  <si>
    <r>
      <t>TOTAL POINTS FOR PROJECT RELEVANCE</t>
    </r>
    <r>
      <rPr>
        <b/>
        <sz val="11"/>
        <color theme="9" tint="-0.499984740745262"/>
        <rFont val="Trebuchet MS"/>
        <family val="2"/>
      </rPr>
      <t xml:space="preserve"> (if the total score is below 10, the project is rejected without further assessment)</t>
    </r>
  </si>
  <si>
    <r>
      <t xml:space="preserve">TOTAL POINTS FOR CROSS BORDER COOPERATION CHARACTER AND IMPACT </t>
    </r>
    <r>
      <rPr>
        <b/>
        <sz val="11"/>
        <color theme="9" tint="-0.499984740745262"/>
        <rFont val="Trebuchet MS"/>
        <family val="2"/>
      </rPr>
      <t>(if the total score is below 10, the project is rejected without further assessment)</t>
    </r>
  </si>
  <si>
    <r>
      <t xml:space="preserve">TOTAL POINTS for the STRATEGIC ASSESSMENT CRITERIA:
PROJECT RELEVANCE points + CROSS BORDER COOPERATION CHARACTER AND IMPACT points + PROJECT INTERVENTION LOGIC points + PARTNERSHIP RELEVANCE points + HORIZONTAL ISSUES points
</t>
    </r>
    <r>
      <rPr>
        <b/>
        <sz val="11"/>
        <color theme="9" tint="-0.499984740745262"/>
        <rFont val="Trebuchet MS"/>
        <family val="2"/>
      </rPr>
      <t>If the project receives below 35 points, it will be rejected</t>
    </r>
  </si>
  <si>
    <t>3. The project makes a positive contribution to the New European Bauhaus  initiative promoting accessible and inclusive learning for all persons</t>
  </si>
  <si>
    <t>4. The project include actions promoting accessible and inclusive learning for all persons</t>
  </si>
  <si>
    <t xml:space="preserve">5.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</si>
  <si>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r>
      <t>6.The available information in the budget is transparent and sufficient. On that basis, the project budget appears proportionate to the proposed work plan, project outputs and project's contribution to Programme indicators aimed for</t>
    </r>
    <r>
      <rPr>
        <sz val="11"/>
        <color theme="9" tint="-0.499984740745262"/>
        <rFont val="Trebuchet MS"/>
        <family val="2"/>
      </rPr>
      <t xml:space="preserve">.Planned outputs and activities are clearly reflected in the budget . </t>
    </r>
  </si>
  <si>
    <r>
      <t xml:space="preserve">4.The distribution of the budget per period is in line with the work plan </t>
    </r>
    <r>
      <rPr>
        <sz val="11"/>
        <color theme="9" tint="-0.499984740745262"/>
        <rFont val="Trebuchet MS"/>
        <family val="2"/>
      </rPr>
      <t>and envisaged outputs.</t>
    </r>
  </si>
  <si>
    <r>
      <t>2.Sufficient and reasonable resources are planned to ensure project implementation.</t>
    </r>
    <r>
      <rPr>
        <sz val="11"/>
        <color theme="9" tint="-0.499984740745262"/>
        <rFont val="Trebuchet MS"/>
        <family val="2"/>
      </rPr>
      <t>The budget of each partner reflects the partner’s involvement in the project</t>
    </r>
  </si>
  <si>
    <r>
      <t>1.The budget allocated to the activities is in line with the project content and the costs are realistic.</t>
    </r>
    <r>
      <rPr>
        <sz val="11"/>
        <color theme="9" tint="-0.499984740745262"/>
        <rFont val="Trebuchet MS"/>
        <family val="2"/>
      </rPr>
      <t xml:space="preserve"> The budget is justified and necessary in terms of the forecasted activities, outputs and results. The proposed costs are reasonable and there is no duplication of costs.</t>
    </r>
    <r>
      <rPr>
        <sz val="11"/>
        <color theme="4" tint="-0.499984740745262"/>
        <rFont val="Trebuchet MS"/>
        <family val="2"/>
      </rPr>
      <t xml:space="preserve">
</t>
    </r>
  </si>
  <si>
    <t>AF C4</t>
  </si>
  <si>
    <r>
      <t>2. Are the project outputs and results contributing to Programme indicators?</t>
    </r>
    <r>
      <rPr>
        <sz val="11"/>
        <color rgb="FF00B050"/>
        <rFont val="Trebuchet MS"/>
        <family val="2"/>
      </rPr>
      <t xml:space="preserve"> Are they clearly identified?</t>
    </r>
    <r>
      <rPr>
        <sz val="11"/>
        <color theme="8" tint="-0.499984740745262"/>
        <rFont val="Trebuchet MS"/>
        <family val="2"/>
      </rPr>
      <t xml:space="preserve">
SO 4.2:
-</t>
    </r>
    <r>
      <rPr>
        <sz val="11"/>
        <color rgb="FFFF0000"/>
        <rFont val="Trebuchet MS"/>
        <family val="2"/>
      </rPr>
      <t xml:space="preserve"> 0 - not addressed at all or address exclusively RCO87 -  RCR84; (NB: If 0 points are awarded for this criterion the AF will be rejected)</t>
    </r>
    <r>
      <rPr>
        <sz val="11"/>
        <color theme="8" tint="-0.499984740745262"/>
        <rFont val="Trebuchet MS"/>
        <family val="2"/>
      </rPr>
      <t xml:space="preserve">
- 1 - weak  and addressing only RCO85 -  RCR81
- 2 - average  and address RCO85 -  RCR81 and RCO87 -  RCR84
- 3 - good  and address PSO4 - PSR4 and RCO85 -  RCR81 or  RCO87 -  RCR84
- 4 - excellent and address all 3 pairs of indicators
</t>
    </r>
  </si>
  <si>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+ 5 + 3 + 3 + 2 + 2 + 2= 19.50 points out of 22 points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</si>
</sst>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31"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
      <sz val="11"/>
      <color theme="3"/>
      <name val="Trebuchet MS"/>
      <family val="2"/>
    </font>
    <font>
      <b/>
      <sz val="12"/>
      <color theme="5" tint="-0.249977111117893"/>
      <name val="Trebuchet MS"/>
      <family val="2"/>
    </font>
    <font>
      <b/>
      <sz val="11"/>
      <color theme="9" tint="-0.499984740745262"/>
      <name val="Trebuchet MS"/>
      <family val="2"/>
    </font>
    <font>
      <sz val="11"/>
      <color theme="9" tint="-0.499984740745262"/>
      <name val="Trebuchet MS"/>
      <family val="2"/>
    </font>
    <font>
      <sz val="11"/>
      <color rgb="FF00B050"/>
      <name val="Trebuchet MS"/>
      <family val="2"/>
    </font>
    <font>
      <sz val="11"/>
      <color theme="4" tint="-0.499984740745262"/>
      <name val="Calibri"/>
      <family val="2"/>
      <charset val="204"/>
      <scheme val="minor"/>
    </font>
    <font>
      <sz val="11"/>
      <color theme="4" tint="-0.499984740745262"/>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49">
    <xf numFmtId="0" fontId="0" fillId="0" borderId="0" xfId="0"/>
    <xf numFmtId="0" fontId="2" fillId="0" borderId="0" xfId="0" applyFont="1" applyAlignment="1"/>
    <xf numFmtId="0" fontId="2" fillId="0" borderId="0" xfId="0" applyFont="1"/>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2" fillId="0" borderId="7" xfId="0" applyFont="1" applyBorder="1" applyAlignment="1">
      <alignment horizontal="center" vertical="center"/>
    </xf>
    <xf numFmtId="0" fontId="6" fillId="7" borderId="13" xfId="0" applyFont="1" applyFill="1" applyBorder="1" applyAlignment="1">
      <alignment horizontal="center" vertical="center"/>
    </xf>
    <xf numFmtId="0" fontId="7" fillId="9" borderId="13" xfId="0" applyFont="1" applyFill="1" applyBorder="1" applyAlignment="1">
      <alignment horizontal="center" vertical="top" wrapText="1"/>
    </xf>
    <xf numFmtId="0" fontId="7" fillId="5" borderId="13"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7" borderId="13" xfId="0" applyFont="1" applyFill="1" applyBorder="1" applyAlignment="1">
      <alignment horizontal="center" vertical="center"/>
    </xf>
    <xf numFmtId="0" fontId="7" fillId="0" borderId="14" xfId="0" applyFont="1" applyBorder="1" applyAlignment="1">
      <alignment horizontal="center" vertical="center"/>
    </xf>
    <xf numFmtId="0" fontId="7" fillId="5" borderId="10"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3" xfId="0" applyFont="1" applyFill="1" applyBorder="1" applyAlignment="1">
      <alignment horizontal="center" vertical="top" wrapText="1"/>
    </xf>
    <xf numFmtId="0" fontId="2" fillId="0" borderId="7" xfId="0" applyFont="1" applyBorder="1"/>
    <xf numFmtId="0" fontId="2" fillId="0" borderId="0" xfId="0" applyFont="1" applyBorder="1"/>
    <xf numFmtId="0" fontId="2" fillId="0" borderId="0" xfId="0" applyFont="1" applyBorder="1" applyAlignment="1">
      <alignment horizontal="center" vertical="center" wrapText="1"/>
    </xf>
    <xf numFmtId="0" fontId="2" fillId="0" borderId="0" xfId="0" applyFont="1" applyBorder="1" applyAlignment="1">
      <alignment horizontal="center" wrapText="1"/>
    </xf>
    <xf numFmtId="0" fontId="7" fillId="0" borderId="7" xfId="0" applyFont="1" applyBorder="1" applyAlignment="1">
      <alignment horizontal="center" vertical="center"/>
    </xf>
    <xf numFmtId="0" fontId="6" fillId="11" borderId="7" xfId="0" applyFont="1" applyFill="1"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Alignment="1">
      <alignment horizontal="left" vertical="center"/>
    </xf>
    <xf numFmtId="0" fontId="20" fillId="11" borderId="0" xfId="0" applyFont="1" applyFill="1" applyAlignment="1">
      <alignment vertical="center"/>
    </xf>
    <xf numFmtId="0" fontId="20" fillId="0" borderId="0" xfId="0" applyFont="1" applyAlignment="1">
      <alignment vertical="center"/>
    </xf>
    <xf numFmtId="0" fontId="5" fillId="0" borderId="0" xfId="0" applyFont="1" applyAlignment="1">
      <alignment wrapText="1"/>
    </xf>
    <xf numFmtId="0" fontId="25" fillId="0" borderId="0"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6" fillId="0" borderId="0" xfId="0" applyFont="1" applyAlignment="1">
      <alignment horizontal="center" wrapText="1"/>
    </xf>
    <xf numFmtId="0" fontId="25"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7" fillId="2" borderId="7" xfId="0" applyFont="1" applyFill="1" applyBorder="1" applyAlignment="1">
      <alignment horizontal="center"/>
    </xf>
    <xf numFmtId="0" fontId="7" fillId="2" borderId="7" xfId="0" applyFont="1" applyFill="1" applyBorder="1" applyAlignment="1">
      <alignment horizontal="center" wrapText="1"/>
    </xf>
    <xf numFmtId="0" fontId="6" fillId="0" borderId="7" xfId="0" applyFont="1" applyBorder="1" applyAlignment="1">
      <alignment horizont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7" xfId="0" applyFont="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6" fillId="0" borderId="6" xfId="0" applyFont="1" applyBorder="1" applyAlignment="1">
      <alignment horizontal="left" vertical="top" wrapText="1"/>
    </xf>
    <xf numFmtId="0" fontId="21" fillId="0" borderId="7" xfId="0" applyFont="1" applyBorder="1" applyAlignment="1">
      <alignment horizontal="left" vertical="top" wrapText="1"/>
    </xf>
    <xf numFmtId="0" fontId="7" fillId="7" borderId="7" xfId="0" applyFont="1" applyFill="1" applyBorder="1" applyAlignment="1">
      <alignment horizontal="center" vertical="center"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1" fontId="3" fillId="6" borderId="7" xfId="0" applyNumberFormat="1" applyFont="1" applyFill="1" applyBorder="1" applyAlignment="1">
      <alignment horizontal="center" vertical="center" wrapText="1"/>
    </xf>
    <xf numFmtId="0" fontId="7" fillId="7" borderId="7" xfId="0" applyFont="1" applyFill="1" applyBorder="1" applyAlignment="1">
      <alignment horizontal="left" vertical="center"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7" fillId="5" borderId="7"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6" fillId="11" borderId="7"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6" fillId="0" borderId="7" xfId="0" applyFont="1" applyBorder="1" applyAlignment="1">
      <alignment horizontal="left" vertical="center" wrapText="1"/>
    </xf>
    <xf numFmtId="0" fontId="7" fillId="8" borderId="7" xfId="0" applyFont="1" applyFill="1" applyBorder="1" applyAlignment="1">
      <alignment horizontal="center" vertical="top" wrapText="1"/>
    </xf>
    <xf numFmtId="0" fontId="7" fillId="7" borderId="7" xfId="0" applyFont="1" applyFill="1" applyBorder="1" applyAlignment="1">
      <alignment horizontal="left" vertical="top" wrapText="1"/>
    </xf>
    <xf numFmtId="0" fontId="6" fillId="0" borderId="7" xfId="0" applyFont="1" applyBorder="1" applyAlignment="1">
      <alignment horizontal="left" wrapText="1"/>
    </xf>
    <xf numFmtId="0" fontId="7" fillId="6" borderId="7" xfId="0" applyFont="1" applyFill="1" applyBorder="1" applyAlignment="1">
      <alignment horizontal="center" vertical="center" wrapText="1"/>
    </xf>
    <xf numFmtId="0" fontId="2" fillId="0" borderId="0" xfId="0" applyFont="1" applyBorder="1" applyAlignment="1">
      <alignment horizontal="center" vertical="center"/>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15"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xf>
    <xf numFmtId="0" fontId="19" fillId="0" borderId="7" xfId="0" applyFont="1" applyBorder="1" applyAlignment="1">
      <alignment horizontal="center"/>
    </xf>
    <xf numFmtId="0" fontId="5" fillId="0" borderId="7" xfId="0" applyFont="1" applyBorder="1" applyAlignment="1">
      <alignment horizontal="center"/>
    </xf>
    <xf numFmtId="0" fontId="15" fillId="0" borderId="7" xfId="0" applyFont="1" applyBorder="1" applyAlignment="1">
      <alignment horizontal="left" wrapText="1"/>
    </xf>
    <xf numFmtId="0" fontId="15" fillId="0" borderId="7" xfId="0" applyFont="1" applyBorder="1" applyAlignment="1">
      <alignment horizontal="left" vertical="center"/>
    </xf>
    <xf numFmtId="0" fontId="15" fillId="0" borderId="7" xfId="0" applyFont="1" applyBorder="1" applyAlignment="1">
      <alignment horizontal="left" vertical="top" wrapText="1"/>
    </xf>
    <xf numFmtId="0" fontId="15" fillId="0" borderId="7" xfId="0" applyFont="1" applyBorder="1" applyAlignment="1">
      <alignment horizontal="left" vertical="top"/>
    </xf>
    <xf numFmtId="0" fontId="29" fillId="0" borderId="0" xfId="0" applyFont="1" applyFill="1" applyAlignment="1">
      <alignment vertical="top" wrapText="1"/>
    </xf>
    <xf numFmtId="0" fontId="30" fillId="0" borderId="0" xfId="0" applyFont="1" applyFill="1" applyAlignment="1">
      <alignment wrapText="1"/>
    </xf>
    <xf numFmtId="0" fontId="5" fillId="0" borderId="0" xfId="0" applyFont="1" applyFill="1"/>
    <xf numFmtId="0" fontId="5" fillId="0" borderId="0" xfId="0" applyFont="1" applyFill="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0"/>
  <sheetViews>
    <sheetView topLeftCell="A3" zoomScale="85" zoomScaleNormal="85" workbookViewId="0">
      <selection activeCell="H35" sqref="H35"/>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 min="7" max="7" width="17" customWidth="1"/>
    <col min="8" max="8" width="25.42578125" customWidth="1"/>
  </cols>
  <sheetData>
    <row r="2" spans="1:9" ht="66.75" customHeight="1" x14ac:dyDescent="0.25">
      <c r="B2" s="86" t="s">
        <v>190</v>
      </c>
      <c r="C2" s="86"/>
      <c r="D2" s="86"/>
      <c r="E2" s="86"/>
      <c r="F2" s="86"/>
      <c r="G2" s="86"/>
    </row>
    <row r="3" spans="1:9" ht="33.75" customHeight="1" x14ac:dyDescent="0.25">
      <c r="A3" s="16"/>
      <c r="B3" s="88" t="s">
        <v>93</v>
      </c>
      <c r="C3" s="88"/>
      <c r="D3" s="88"/>
      <c r="E3" s="88"/>
      <c r="F3" s="88"/>
      <c r="G3" s="88"/>
    </row>
    <row r="4" spans="1:9" x14ac:dyDescent="0.25">
      <c r="A4" s="89"/>
      <c r="B4" s="89"/>
      <c r="C4" s="89"/>
      <c r="D4" s="89"/>
      <c r="E4" s="89"/>
      <c r="F4" s="89"/>
      <c r="G4" s="89"/>
    </row>
    <row r="5" spans="1:9" x14ac:dyDescent="0.25">
      <c r="A5" s="89"/>
      <c r="B5" s="89"/>
      <c r="C5" s="89"/>
      <c r="D5" s="89"/>
      <c r="E5" s="89"/>
      <c r="F5" s="89"/>
      <c r="G5" s="89"/>
    </row>
    <row r="6" spans="1:9" ht="16.5" x14ac:dyDescent="0.3">
      <c r="A6" s="17"/>
      <c r="B6" s="18" t="s">
        <v>1</v>
      </c>
      <c r="C6" s="18"/>
      <c r="D6" s="18"/>
      <c r="E6" s="18"/>
      <c r="F6" s="18"/>
      <c r="G6" s="18"/>
    </row>
    <row r="7" spans="1:9" ht="16.5" x14ac:dyDescent="0.3">
      <c r="A7" s="17"/>
      <c r="B7" s="19" t="s">
        <v>94</v>
      </c>
      <c r="C7" s="19"/>
      <c r="D7" s="19"/>
      <c r="E7" s="19"/>
      <c r="F7" s="19"/>
      <c r="G7" s="19"/>
    </row>
    <row r="8" spans="1:9" ht="16.5" x14ac:dyDescent="0.3">
      <c r="A8" s="17"/>
      <c r="B8" s="20" t="s">
        <v>95</v>
      </c>
      <c r="C8" s="19"/>
      <c r="D8" s="19"/>
      <c r="E8" s="19"/>
      <c r="F8" s="19"/>
      <c r="G8" s="19"/>
    </row>
    <row r="9" spans="1:9" ht="16.5" x14ac:dyDescent="0.3">
      <c r="A9" s="17"/>
      <c r="B9" s="90"/>
      <c r="C9" s="90"/>
      <c r="D9" s="90"/>
      <c r="E9" s="90"/>
      <c r="F9" s="90"/>
      <c r="G9" s="90"/>
    </row>
    <row r="10" spans="1:9" ht="48.75" customHeight="1" x14ac:dyDescent="0.25">
      <c r="A10" s="21"/>
      <c r="B10" s="87" t="s">
        <v>96</v>
      </c>
      <c r="C10" s="87"/>
      <c r="D10" s="87"/>
      <c r="E10" s="87"/>
      <c r="F10" s="87"/>
      <c r="G10" s="87"/>
    </row>
    <row r="11" spans="1:9" ht="16.5" x14ac:dyDescent="0.3">
      <c r="A11" s="5"/>
      <c r="B11" s="90"/>
      <c r="C11" s="90"/>
      <c r="D11" s="90"/>
      <c r="E11" s="90"/>
      <c r="F11" s="90"/>
      <c r="G11" s="90"/>
    </row>
    <row r="12" spans="1:9" ht="34.5" customHeight="1" x14ac:dyDescent="0.25">
      <c r="A12" s="5"/>
      <c r="B12" s="87" t="s">
        <v>115</v>
      </c>
      <c r="C12" s="87"/>
      <c r="D12" s="87"/>
      <c r="E12" s="87"/>
      <c r="F12" s="87"/>
      <c r="G12" s="87"/>
    </row>
    <row r="13" spans="1:9" x14ac:dyDescent="0.25">
      <c r="A13" s="5"/>
      <c r="B13" s="5"/>
      <c r="C13" s="5"/>
      <c r="D13" s="5"/>
      <c r="E13" s="5"/>
      <c r="F13" s="5"/>
      <c r="G13" s="5"/>
    </row>
    <row r="14" spans="1:9" x14ac:dyDescent="0.25">
      <c r="A14" s="5"/>
      <c r="B14" s="5"/>
      <c r="C14" s="5"/>
      <c r="D14" s="5"/>
      <c r="E14" s="5"/>
      <c r="F14" s="5"/>
      <c r="G14" s="5"/>
    </row>
    <row r="15" spans="1:9" ht="16.5" x14ac:dyDescent="0.25">
      <c r="B15" s="22" t="s">
        <v>97</v>
      </c>
      <c r="C15" s="22" t="s">
        <v>98</v>
      </c>
      <c r="D15" s="22" t="s">
        <v>99</v>
      </c>
      <c r="E15" s="22" t="s">
        <v>100</v>
      </c>
      <c r="F15" s="4" t="s">
        <v>112</v>
      </c>
    </row>
    <row r="16" spans="1:9" ht="34.5" customHeight="1" x14ac:dyDescent="0.3">
      <c r="A16" s="5"/>
      <c r="B16" s="6">
        <v>1</v>
      </c>
      <c r="C16" s="7" t="s">
        <v>101</v>
      </c>
      <c r="D16" s="8"/>
      <c r="E16" s="8"/>
      <c r="F16" s="9"/>
      <c r="G16" s="5"/>
      <c r="H16" s="5"/>
      <c r="I16" s="5"/>
    </row>
    <row r="17" spans="1:9" ht="74.25" customHeight="1" x14ac:dyDescent="0.3">
      <c r="A17" s="5"/>
      <c r="B17" s="10">
        <v>2</v>
      </c>
      <c r="C17" s="11" t="s">
        <v>127</v>
      </c>
      <c r="D17" s="8"/>
      <c r="E17" s="8"/>
      <c r="F17" s="9"/>
      <c r="G17" s="5"/>
      <c r="H17" s="5"/>
      <c r="I17" s="5"/>
    </row>
    <row r="18" spans="1:9" ht="43.5" customHeight="1" x14ac:dyDescent="0.3">
      <c r="A18" s="5"/>
      <c r="B18" s="6">
        <v>3</v>
      </c>
      <c r="C18" s="12" t="s">
        <v>128</v>
      </c>
      <c r="D18" s="8"/>
      <c r="E18" s="8"/>
      <c r="F18" s="9"/>
      <c r="G18" s="5"/>
      <c r="H18" s="5"/>
      <c r="I18" s="5"/>
    </row>
    <row r="19" spans="1:9" ht="73.5" customHeight="1" x14ac:dyDescent="0.3">
      <c r="A19" s="5"/>
      <c r="B19" s="10">
        <v>4</v>
      </c>
      <c r="C19" s="12" t="s">
        <v>150</v>
      </c>
      <c r="D19" s="8"/>
      <c r="E19" s="8"/>
      <c r="F19" s="9"/>
      <c r="G19" s="5"/>
      <c r="H19" s="5"/>
      <c r="I19" s="5"/>
    </row>
    <row r="20" spans="1:9" ht="61.5" customHeight="1" x14ac:dyDescent="0.3">
      <c r="A20" s="5"/>
      <c r="B20" s="6">
        <v>5</v>
      </c>
      <c r="C20" s="7" t="s">
        <v>145</v>
      </c>
      <c r="D20" s="8"/>
      <c r="E20" s="8"/>
      <c r="F20" s="9"/>
      <c r="G20" s="5"/>
      <c r="H20" s="5"/>
      <c r="I20" s="5"/>
    </row>
    <row r="21" spans="1:9" ht="54.75" customHeight="1" x14ac:dyDescent="0.3">
      <c r="A21" s="5"/>
      <c r="B21" s="10">
        <v>6</v>
      </c>
      <c r="C21" s="12" t="s">
        <v>102</v>
      </c>
      <c r="D21" s="8"/>
      <c r="E21" s="8"/>
      <c r="F21" s="9"/>
      <c r="G21" s="5"/>
      <c r="H21" s="5"/>
      <c r="I21" s="5"/>
    </row>
    <row r="22" spans="1:9" ht="67.5" customHeight="1" x14ac:dyDescent="0.3">
      <c r="A22" s="5"/>
      <c r="B22" s="6">
        <v>7</v>
      </c>
      <c r="C22" s="12" t="s">
        <v>129</v>
      </c>
      <c r="D22" s="8"/>
      <c r="E22" s="8"/>
      <c r="F22" s="9"/>
      <c r="G22" s="5"/>
      <c r="H22" s="5"/>
      <c r="I22" s="5"/>
    </row>
    <row r="23" spans="1:9" ht="24" customHeight="1" x14ac:dyDescent="0.3">
      <c r="A23" s="5"/>
      <c r="B23" s="10">
        <v>8</v>
      </c>
      <c r="C23" s="13" t="s">
        <v>103</v>
      </c>
      <c r="D23" s="8"/>
      <c r="E23" s="8"/>
      <c r="F23" s="9"/>
      <c r="G23" s="5"/>
      <c r="H23" s="5"/>
      <c r="I23" s="5"/>
    </row>
    <row r="24" spans="1:9" ht="16.5" x14ac:dyDescent="0.3">
      <c r="A24" s="5"/>
      <c r="B24" s="6">
        <v>9</v>
      </c>
      <c r="C24" s="13" t="s">
        <v>104</v>
      </c>
      <c r="D24" s="8"/>
      <c r="E24" s="8"/>
      <c r="F24" s="9"/>
      <c r="G24" s="5"/>
      <c r="H24" s="5"/>
      <c r="I24" s="5"/>
    </row>
    <row r="25" spans="1:9" ht="33.6" customHeight="1" x14ac:dyDescent="0.3">
      <c r="A25" s="5"/>
      <c r="B25" s="10">
        <v>10</v>
      </c>
      <c r="C25" s="14" t="s">
        <v>105</v>
      </c>
      <c r="D25" s="8"/>
      <c r="E25" s="8"/>
      <c r="F25" s="9"/>
      <c r="G25" s="5"/>
      <c r="H25" s="5"/>
      <c r="I25" s="5"/>
    </row>
    <row r="26" spans="1:9" ht="123" customHeight="1" x14ac:dyDescent="0.3">
      <c r="A26" s="5"/>
      <c r="B26" s="6">
        <v>11</v>
      </c>
      <c r="C26" s="15" t="s">
        <v>130</v>
      </c>
      <c r="D26" s="8"/>
      <c r="E26" s="8"/>
      <c r="F26" s="9"/>
      <c r="G26" s="245"/>
      <c r="H26" s="246"/>
      <c r="I26" s="247"/>
    </row>
    <row r="27" spans="1:9" ht="75.75" customHeight="1" x14ac:dyDescent="0.3">
      <c r="A27" s="5"/>
      <c r="B27" s="10">
        <v>12</v>
      </c>
      <c r="C27" s="15" t="s">
        <v>147</v>
      </c>
      <c r="D27" s="8"/>
      <c r="E27" s="8"/>
      <c r="F27" s="9"/>
      <c r="G27" s="85"/>
      <c r="H27" s="5"/>
      <c r="I27" s="5"/>
    </row>
    <row r="28" spans="1:9" ht="81" customHeight="1" x14ac:dyDescent="0.3">
      <c r="A28" s="5"/>
      <c r="B28" s="6">
        <v>13</v>
      </c>
      <c r="C28" s="15" t="s">
        <v>113</v>
      </c>
      <c r="D28" s="8"/>
      <c r="E28" s="8"/>
      <c r="F28" s="9"/>
      <c r="G28" s="5"/>
      <c r="H28" s="5"/>
      <c r="I28" s="5"/>
    </row>
    <row r="29" spans="1:9" ht="138.6" customHeight="1" x14ac:dyDescent="0.3">
      <c r="A29" s="5"/>
      <c r="B29" s="10">
        <v>14</v>
      </c>
      <c r="C29" s="15" t="s">
        <v>131</v>
      </c>
      <c r="D29" s="8"/>
      <c r="E29" s="8"/>
      <c r="F29" s="9"/>
      <c r="G29" s="5"/>
      <c r="H29" s="5"/>
      <c r="I29" s="5"/>
    </row>
    <row r="30" spans="1:9" ht="183.75" customHeight="1" x14ac:dyDescent="0.3">
      <c r="A30" s="5"/>
      <c r="B30" s="6">
        <v>15</v>
      </c>
      <c r="C30" s="12" t="s">
        <v>132</v>
      </c>
      <c r="D30" s="8"/>
      <c r="E30" s="8"/>
      <c r="F30" s="9"/>
      <c r="G30" s="5"/>
      <c r="H30" s="5"/>
      <c r="I30" s="5"/>
    </row>
    <row r="31" spans="1:9" ht="62.25" customHeight="1" x14ac:dyDescent="0.3">
      <c r="A31" s="5"/>
      <c r="B31" s="10">
        <v>16</v>
      </c>
      <c r="C31" s="15" t="s">
        <v>106</v>
      </c>
      <c r="D31" s="8"/>
      <c r="E31" s="8"/>
      <c r="F31" s="9"/>
      <c r="G31" s="5"/>
      <c r="H31" s="5"/>
      <c r="I31" s="5"/>
    </row>
    <row r="32" spans="1:9" ht="44.25" customHeight="1" x14ac:dyDescent="0.3">
      <c r="A32" s="5"/>
      <c r="B32" s="6">
        <v>17</v>
      </c>
      <c r="C32" s="15" t="s">
        <v>107</v>
      </c>
      <c r="D32" s="8"/>
      <c r="E32" s="8"/>
      <c r="F32" s="9"/>
      <c r="G32" s="5"/>
      <c r="H32" s="5"/>
      <c r="I32" s="5"/>
    </row>
    <row r="33" spans="1:9" ht="70.5" customHeight="1" x14ac:dyDescent="0.3">
      <c r="A33" s="5"/>
      <c r="B33" s="10">
        <v>18</v>
      </c>
      <c r="C33" s="15" t="s">
        <v>108</v>
      </c>
      <c r="D33" s="8"/>
      <c r="E33" s="8"/>
      <c r="F33" s="9"/>
      <c r="G33" s="5"/>
      <c r="H33" s="5"/>
      <c r="I33" s="5"/>
    </row>
    <row r="34" spans="1:9" ht="36.75" customHeight="1" x14ac:dyDescent="0.3">
      <c r="A34" s="5"/>
      <c r="B34" s="6">
        <v>19</v>
      </c>
      <c r="C34" s="15" t="s">
        <v>146</v>
      </c>
      <c r="D34" s="8"/>
      <c r="E34" s="8"/>
      <c r="F34" s="9"/>
      <c r="G34" s="5"/>
      <c r="H34" s="5"/>
      <c r="I34" s="5"/>
    </row>
    <row r="35" spans="1:9" ht="99.75" customHeight="1" x14ac:dyDescent="0.3">
      <c r="A35" s="5"/>
      <c r="B35" s="10">
        <v>20</v>
      </c>
      <c r="C35" s="15" t="s">
        <v>133</v>
      </c>
      <c r="D35" s="8"/>
      <c r="E35" s="8"/>
      <c r="F35" s="9"/>
      <c r="G35" s="5"/>
      <c r="H35" s="5"/>
      <c r="I35" s="5"/>
    </row>
    <row r="36" spans="1:9" ht="63" customHeight="1" x14ac:dyDescent="0.3">
      <c r="A36" s="5"/>
      <c r="B36" s="6">
        <v>21</v>
      </c>
      <c r="C36" s="15" t="s">
        <v>109</v>
      </c>
      <c r="D36" s="8"/>
      <c r="E36" s="8"/>
      <c r="F36" s="9"/>
      <c r="G36" s="248"/>
      <c r="H36" s="246"/>
      <c r="I36" s="247"/>
    </row>
    <row r="37" spans="1:9" ht="86.45" customHeight="1" x14ac:dyDescent="0.3">
      <c r="A37" s="5"/>
      <c r="B37" s="10">
        <v>22</v>
      </c>
      <c r="C37" s="15" t="s">
        <v>134</v>
      </c>
      <c r="D37" s="8"/>
      <c r="E37" s="8"/>
      <c r="F37" s="9"/>
      <c r="G37" s="5"/>
      <c r="H37" s="5"/>
      <c r="I37" s="5"/>
    </row>
    <row r="38" spans="1:9" ht="63.75" customHeight="1" x14ac:dyDescent="0.3">
      <c r="A38" s="5"/>
      <c r="B38" s="6">
        <v>23</v>
      </c>
      <c r="C38" s="15" t="s">
        <v>110</v>
      </c>
      <c r="D38" s="8"/>
      <c r="E38" s="8"/>
      <c r="F38" s="9"/>
      <c r="G38" s="5"/>
      <c r="H38" s="5"/>
      <c r="I38" s="5"/>
    </row>
    <row r="39" spans="1:9" ht="39" customHeight="1" x14ac:dyDescent="0.3">
      <c r="A39" s="5"/>
      <c r="B39" s="10">
        <v>24</v>
      </c>
      <c r="C39" s="15" t="s">
        <v>111</v>
      </c>
      <c r="D39" s="8"/>
      <c r="E39" s="8"/>
      <c r="F39" s="9"/>
      <c r="G39" s="5"/>
      <c r="H39" s="5"/>
      <c r="I39" s="5"/>
    </row>
    <row r="40" spans="1:9" ht="66" x14ac:dyDescent="0.25">
      <c r="A40" s="5"/>
      <c r="B40" s="6">
        <v>25</v>
      </c>
      <c r="C40" s="15" t="s">
        <v>191</v>
      </c>
      <c r="D40" s="9"/>
      <c r="E40" s="9"/>
      <c r="F40" s="9"/>
      <c r="G40" s="5"/>
      <c r="H40" s="5"/>
      <c r="I40" s="5"/>
    </row>
  </sheetData>
  <mergeCells count="8">
    <mergeCell ref="B2:G2"/>
    <mergeCell ref="B12:G12"/>
    <mergeCell ref="B3:G3"/>
    <mergeCell ref="A4:G4"/>
    <mergeCell ref="A5:G5"/>
    <mergeCell ref="B9:G9"/>
    <mergeCell ref="B10:G10"/>
    <mergeCell ref="B11:G11"/>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877"/>
  <sheetViews>
    <sheetView tabSelected="1" view="pageBreakPreview" topLeftCell="A34" zoomScale="70" zoomScaleNormal="100" zoomScaleSheetLayoutView="70" workbookViewId="0">
      <selection activeCell="B108" sqref="B108:G108"/>
    </sheetView>
  </sheetViews>
  <sheetFormatPr defaultColWidth="9.140625" defaultRowHeight="16.5" x14ac:dyDescent="0.3"/>
  <cols>
    <col min="1" max="6" width="9.140625" style="2"/>
    <col min="7" max="7" width="56.28515625" style="2" customWidth="1"/>
    <col min="8" max="8" width="18.28515625" style="2" customWidth="1"/>
    <col min="9" max="9" width="25" style="2" customWidth="1"/>
    <col min="10" max="10" width="35.28515625" style="3"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7" width="73.5703125" style="74" customWidth="1"/>
    <col min="18" max="18" width="13.28515625" style="2" customWidth="1"/>
    <col min="19" max="16384" width="9.140625" style="2"/>
  </cols>
  <sheetData>
    <row r="1" spans="2:17" ht="66" customHeight="1" x14ac:dyDescent="0.3">
      <c r="B1" s="91" t="s">
        <v>190</v>
      </c>
      <c r="C1" s="92"/>
      <c r="D1" s="92"/>
      <c r="E1" s="92"/>
      <c r="F1" s="92"/>
      <c r="G1" s="92"/>
      <c r="H1" s="92"/>
      <c r="I1" s="92"/>
      <c r="J1" s="92"/>
      <c r="K1" s="92"/>
      <c r="L1" s="92"/>
      <c r="M1" s="92"/>
      <c r="N1" s="92"/>
      <c r="O1" s="92"/>
      <c r="Q1" s="2"/>
    </row>
    <row r="2" spans="2:17" ht="39" customHeight="1" x14ac:dyDescent="0.3">
      <c r="B2" s="105" t="s">
        <v>0</v>
      </c>
      <c r="C2" s="106"/>
      <c r="D2" s="106"/>
      <c r="E2" s="106"/>
      <c r="F2" s="106"/>
      <c r="G2" s="106"/>
      <c r="H2" s="106"/>
      <c r="I2" s="106"/>
      <c r="J2" s="106"/>
      <c r="K2" s="106"/>
      <c r="L2" s="106"/>
      <c r="M2" s="106"/>
      <c r="N2" s="106"/>
      <c r="O2" s="107"/>
      <c r="P2" s="1"/>
      <c r="Q2" s="2"/>
    </row>
    <row r="3" spans="2:17" x14ac:dyDescent="0.3">
      <c r="B3" s="108"/>
      <c r="C3" s="109"/>
      <c r="D3" s="109"/>
      <c r="E3" s="109"/>
      <c r="F3" s="109"/>
      <c r="G3" s="109"/>
      <c r="H3" s="109"/>
      <c r="I3" s="109"/>
      <c r="J3" s="109"/>
      <c r="K3" s="109"/>
      <c r="L3" s="109"/>
      <c r="M3" s="109"/>
      <c r="N3" s="109"/>
      <c r="O3" s="110"/>
      <c r="Q3" s="2"/>
    </row>
    <row r="4" spans="2:17" ht="16.5" customHeight="1" x14ac:dyDescent="0.3">
      <c r="B4" s="111" t="s">
        <v>1</v>
      </c>
      <c r="C4" s="112"/>
      <c r="D4" s="112"/>
      <c r="E4" s="112"/>
      <c r="F4" s="112"/>
      <c r="G4" s="112"/>
      <c r="H4" s="112"/>
      <c r="I4" s="112"/>
      <c r="J4" s="112"/>
      <c r="K4" s="112"/>
      <c r="L4" s="112"/>
      <c r="M4" s="112"/>
      <c r="N4" s="112"/>
      <c r="O4" s="113"/>
      <c r="Q4" s="2"/>
    </row>
    <row r="5" spans="2:17" x14ac:dyDescent="0.3">
      <c r="B5" s="114" t="s">
        <v>135</v>
      </c>
      <c r="C5" s="115"/>
      <c r="D5" s="115"/>
      <c r="E5" s="115"/>
      <c r="F5" s="115"/>
      <c r="G5" s="115"/>
      <c r="H5" s="115"/>
      <c r="I5" s="115"/>
      <c r="J5" s="115"/>
      <c r="K5" s="115"/>
      <c r="L5" s="115"/>
      <c r="M5" s="115"/>
      <c r="N5" s="115"/>
      <c r="O5" s="116"/>
      <c r="Q5" s="2"/>
    </row>
    <row r="6" spans="2:17" ht="16.5" customHeight="1" x14ac:dyDescent="0.3">
      <c r="B6" s="93" t="s">
        <v>136</v>
      </c>
      <c r="C6" s="94"/>
      <c r="D6" s="94"/>
      <c r="E6" s="94"/>
      <c r="F6" s="94"/>
      <c r="G6" s="94"/>
      <c r="H6" s="94"/>
      <c r="I6" s="94"/>
      <c r="J6" s="94"/>
      <c r="K6" s="94"/>
      <c r="L6" s="94"/>
      <c r="M6" s="94"/>
      <c r="N6" s="94"/>
      <c r="O6" s="95"/>
      <c r="Q6" s="2"/>
    </row>
    <row r="7" spans="2:17" ht="16.5" customHeight="1" x14ac:dyDescent="0.3">
      <c r="B7" s="93" t="s">
        <v>137</v>
      </c>
      <c r="C7" s="94"/>
      <c r="D7" s="94"/>
      <c r="E7" s="94"/>
      <c r="F7" s="94"/>
      <c r="G7" s="94"/>
      <c r="H7" s="94"/>
      <c r="I7" s="94"/>
      <c r="J7" s="94"/>
      <c r="K7" s="94"/>
      <c r="L7" s="94"/>
      <c r="M7" s="94"/>
      <c r="N7" s="94"/>
      <c r="O7" s="95"/>
      <c r="Q7" s="2"/>
    </row>
    <row r="8" spans="2:17" ht="16.5" customHeight="1" x14ac:dyDescent="0.3">
      <c r="B8" s="93" t="s">
        <v>138</v>
      </c>
      <c r="C8" s="94"/>
      <c r="D8" s="94"/>
      <c r="E8" s="94"/>
      <c r="F8" s="94"/>
      <c r="G8" s="94"/>
      <c r="H8" s="94"/>
      <c r="I8" s="94"/>
      <c r="J8" s="94"/>
      <c r="K8" s="94"/>
      <c r="L8" s="94"/>
      <c r="M8" s="94"/>
      <c r="N8" s="94"/>
      <c r="O8" s="95"/>
      <c r="Q8" s="2"/>
    </row>
    <row r="9" spans="2:17" x14ac:dyDescent="0.3">
      <c r="B9" s="96"/>
      <c r="C9" s="97"/>
      <c r="D9" s="97"/>
      <c r="E9" s="97"/>
      <c r="F9" s="97"/>
      <c r="G9" s="97"/>
      <c r="H9" s="97"/>
      <c r="I9" s="97"/>
      <c r="J9" s="97"/>
      <c r="K9" s="97"/>
      <c r="L9" s="97"/>
      <c r="M9" s="97"/>
      <c r="N9" s="97"/>
      <c r="O9" s="98"/>
      <c r="Q9" s="2"/>
    </row>
    <row r="10" spans="2:17" x14ac:dyDescent="0.3">
      <c r="B10" s="99" t="s">
        <v>139</v>
      </c>
      <c r="C10" s="100"/>
      <c r="D10" s="100"/>
      <c r="E10" s="100"/>
      <c r="F10" s="100"/>
      <c r="G10" s="100"/>
      <c r="H10" s="100"/>
      <c r="I10" s="100"/>
      <c r="J10" s="100"/>
      <c r="K10" s="100"/>
      <c r="L10" s="100"/>
      <c r="M10" s="100"/>
      <c r="N10" s="100"/>
      <c r="O10" s="101"/>
      <c r="Q10" s="2"/>
    </row>
    <row r="11" spans="2:17" ht="33" customHeight="1" x14ac:dyDescent="0.3">
      <c r="B11" s="93" t="s">
        <v>140</v>
      </c>
      <c r="C11" s="94"/>
      <c r="D11" s="94"/>
      <c r="E11" s="94"/>
      <c r="F11" s="94"/>
      <c r="G11" s="94"/>
      <c r="H11" s="94"/>
      <c r="I11" s="94"/>
      <c r="J11" s="94"/>
      <c r="K11" s="94"/>
      <c r="L11" s="94"/>
      <c r="M11" s="94"/>
      <c r="N11" s="94"/>
      <c r="O11" s="95"/>
      <c r="Q11" s="2"/>
    </row>
    <row r="12" spans="2:17" ht="33.75" customHeight="1" x14ac:dyDescent="0.3">
      <c r="B12" s="93" t="s">
        <v>141</v>
      </c>
      <c r="C12" s="94"/>
      <c r="D12" s="94"/>
      <c r="E12" s="94"/>
      <c r="F12" s="94"/>
      <c r="G12" s="94"/>
      <c r="H12" s="94"/>
      <c r="I12" s="94"/>
      <c r="J12" s="94"/>
      <c r="K12" s="94"/>
      <c r="L12" s="94"/>
      <c r="M12" s="94"/>
      <c r="N12" s="94"/>
      <c r="O12" s="95"/>
      <c r="Q12" s="2"/>
    </row>
    <row r="13" spans="2:17" x14ac:dyDescent="0.3">
      <c r="B13" s="102"/>
      <c r="C13" s="103"/>
      <c r="D13" s="103"/>
      <c r="E13" s="103"/>
      <c r="F13" s="103"/>
      <c r="G13" s="103"/>
      <c r="H13" s="103"/>
      <c r="I13" s="103"/>
      <c r="J13" s="103"/>
      <c r="K13" s="103"/>
      <c r="L13" s="103"/>
      <c r="M13" s="103"/>
      <c r="N13" s="103"/>
      <c r="O13" s="104"/>
      <c r="Q13" s="2"/>
    </row>
    <row r="14" spans="2:17" ht="19.5" customHeight="1" x14ac:dyDescent="0.3">
      <c r="B14" s="118" t="s">
        <v>2</v>
      </c>
      <c r="C14" s="119"/>
      <c r="D14" s="119"/>
      <c r="E14" s="119"/>
      <c r="F14" s="119"/>
      <c r="G14" s="119"/>
      <c r="H14" s="119"/>
      <c r="I14" s="119"/>
      <c r="J14" s="119"/>
      <c r="K14" s="119"/>
      <c r="L14" s="119"/>
      <c r="M14" s="119"/>
      <c r="N14" s="119"/>
      <c r="O14" s="120"/>
      <c r="Q14" s="2"/>
    </row>
    <row r="15" spans="2:17" x14ac:dyDescent="0.3">
      <c r="B15" s="121"/>
      <c r="C15" s="121"/>
      <c r="D15" s="121"/>
      <c r="E15" s="121"/>
      <c r="F15" s="121"/>
      <c r="G15" s="121"/>
      <c r="H15" s="121"/>
      <c r="I15" s="121"/>
      <c r="J15" s="121"/>
      <c r="K15" s="121"/>
      <c r="L15" s="121"/>
      <c r="M15" s="121"/>
      <c r="N15" s="121"/>
      <c r="O15" s="121"/>
      <c r="Q15" s="2"/>
    </row>
    <row r="16" spans="2:17" ht="16.5" customHeight="1" x14ac:dyDescent="0.3">
      <c r="B16" s="122" t="s">
        <v>3</v>
      </c>
      <c r="C16" s="122"/>
      <c r="D16" s="122"/>
      <c r="E16" s="122"/>
      <c r="F16" s="122"/>
      <c r="G16" s="122"/>
      <c r="H16" s="122"/>
      <c r="I16" s="122"/>
      <c r="J16" s="122"/>
      <c r="K16" s="122"/>
      <c r="L16" s="122"/>
      <c r="M16" s="122"/>
      <c r="N16" s="122"/>
      <c r="O16" s="122"/>
      <c r="Q16" s="2"/>
    </row>
    <row r="17" spans="2:17" ht="20.25" customHeight="1" x14ac:dyDescent="0.3">
      <c r="B17" s="122" t="s">
        <v>4</v>
      </c>
      <c r="C17" s="122"/>
      <c r="D17" s="122"/>
      <c r="E17" s="122"/>
      <c r="F17" s="122"/>
      <c r="G17" s="122"/>
      <c r="H17" s="122"/>
      <c r="I17" s="122"/>
      <c r="J17" s="122"/>
      <c r="K17" s="122"/>
      <c r="L17" s="122"/>
      <c r="M17" s="122"/>
      <c r="N17" s="122"/>
      <c r="O17" s="122"/>
      <c r="Q17" s="2"/>
    </row>
    <row r="18" spans="2:17" x14ac:dyDescent="0.3">
      <c r="B18" s="123" t="s">
        <v>5</v>
      </c>
      <c r="C18" s="123"/>
      <c r="D18" s="123"/>
      <c r="E18" s="123"/>
      <c r="F18" s="123"/>
      <c r="G18" s="123"/>
      <c r="H18" s="123"/>
      <c r="I18" s="123"/>
      <c r="J18" s="124" t="s">
        <v>183</v>
      </c>
      <c r="K18" s="124"/>
      <c r="L18" s="124"/>
      <c r="M18" s="124"/>
      <c r="N18" s="124"/>
      <c r="O18" s="124"/>
      <c r="Q18" s="2"/>
    </row>
    <row r="19" spans="2:17" x14ac:dyDescent="0.3">
      <c r="B19" s="117" t="s">
        <v>6</v>
      </c>
      <c r="C19" s="117"/>
      <c r="D19" s="117"/>
      <c r="E19" s="117"/>
      <c r="F19" s="117"/>
      <c r="G19" s="117"/>
      <c r="H19" s="117"/>
      <c r="I19" s="117"/>
      <c r="J19" s="117">
        <v>22</v>
      </c>
      <c r="K19" s="117"/>
      <c r="L19" s="117"/>
      <c r="M19" s="117"/>
      <c r="N19" s="117"/>
      <c r="O19" s="117"/>
      <c r="Q19" s="2"/>
    </row>
    <row r="20" spans="2:17" x14ac:dyDescent="0.3">
      <c r="B20" s="117" t="s">
        <v>188</v>
      </c>
      <c r="C20" s="117"/>
      <c r="D20" s="117"/>
      <c r="E20" s="117"/>
      <c r="F20" s="117"/>
      <c r="G20" s="117"/>
      <c r="H20" s="117"/>
      <c r="I20" s="117"/>
      <c r="J20" s="117">
        <v>15</v>
      </c>
      <c r="K20" s="117"/>
      <c r="L20" s="117"/>
      <c r="M20" s="117"/>
      <c r="N20" s="117"/>
      <c r="O20" s="117"/>
      <c r="Q20" s="2"/>
    </row>
    <row r="21" spans="2:17" ht="16.5" customHeight="1" x14ac:dyDescent="0.3">
      <c r="B21" s="117" t="s">
        <v>7</v>
      </c>
      <c r="C21" s="117"/>
      <c r="D21" s="117"/>
      <c r="E21" s="117"/>
      <c r="F21" s="117"/>
      <c r="G21" s="117"/>
      <c r="H21" s="117"/>
      <c r="I21" s="117"/>
      <c r="J21" s="117">
        <v>14</v>
      </c>
      <c r="K21" s="117"/>
      <c r="L21" s="117"/>
      <c r="M21" s="117"/>
      <c r="N21" s="117"/>
      <c r="O21" s="117"/>
      <c r="Q21" s="2"/>
    </row>
    <row r="22" spans="2:17" ht="16.5" customHeight="1" x14ac:dyDescent="0.3">
      <c r="B22" s="125" t="s">
        <v>8</v>
      </c>
      <c r="C22" s="125"/>
      <c r="D22" s="125"/>
      <c r="E22" s="125"/>
      <c r="F22" s="125"/>
      <c r="G22" s="125"/>
      <c r="H22" s="125"/>
      <c r="I22" s="125"/>
      <c r="J22" s="117">
        <v>10</v>
      </c>
      <c r="K22" s="117"/>
      <c r="L22" s="117"/>
      <c r="M22" s="117"/>
      <c r="N22" s="117"/>
      <c r="O22" s="117"/>
      <c r="Q22" s="2"/>
    </row>
    <row r="23" spans="2:17" x14ac:dyDescent="0.3">
      <c r="B23" s="117" t="s">
        <v>9</v>
      </c>
      <c r="C23" s="117"/>
      <c r="D23" s="117"/>
      <c r="E23" s="117"/>
      <c r="F23" s="117"/>
      <c r="G23" s="117"/>
      <c r="H23" s="117"/>
      <c r="I23" s="117"/>
      <c r="J23" s="125">
        <v>3</v>
      </c>
      <c r="K23" s="125"/>
      <c r="L23" s="125"/>
      <c r="M23" s="125"/>
      <c r="N23" s="125"/>
      <c r="O23" s="125"/>
      <c r="Q23" s="2"/>
    </row>
    <row r="24" spans="2:17" x14ac:dyDescent="0.3">
      <c r="B24" s="123" t="s">
        <v>10</v>
      </c>
      <c r="C24" s="123"/>
      <c r="D24" s="123"/>
      <c r="E24" s="123"/>
      <c r="F24" s="123"/>
      <c r="G24" s="123"/>
      <c r="H24" s="123"/>
      <c r="I24" s="123"/>
      <c r="J24" s="123" t="s">
        <v>184</v>
      </c>
      <c r="K24" s="123"/>
      <c r="L24" s="123"/>
      <c r="M24" s="123"/>
      <c r="N24" s="123"/>
      <c r="O24" s="123"/>
      <c r="Q24" s="2"/>
    </row>
    <row r="25" spans="2:17" x14ac:dyDescent="0.3">
      <c r="B25" s="117" t="s">
        <v>11</v>
      </c>
      <c r="C25" s="117"/>
      <c r="D25" s="117"/>
      <c r="E25" s="117"/>
      <c r="F25" s="117"/>
      <c r="G25" s="117"/>
      <c r="H25" s="117"/>
      <c r="I25" s="117"/>
      <c r="J25" s="117">
        <v>15</v>
      </c>
      <c r="K25" s="117"/>
      <c r="L25" s="117"/>
      <c r="M25" s="117"/>
      <c r="N25" s="117"/>
      <c r="O25" s="117"/>
      <c r="Q25" s="2"/>
    </row>
    <row r="26" spans="2:17" x14ac:dyDescent="0.3">
      <c r="B26" s="117" t="s">
        <v>12</v>
      </c>
      <c r="C26" s="117"/>
      <c r="D26" s="117"/>
      <c r="E26" s="117"/>
      <c r="F26" s="117"/>
      <c r="G26" s="117"/>
      <c r="H26" s="117"/>
      <c r="I26" s="117"/>
      <c r="J26" s="117">
        <v>4</v>
      </c>
      <c r="K26" s="117"/>
      <c r="L26" s="117"/>
      <c r="M26" s="117"/>
      <c r="N26" s="117"/>
      <c r="O26" s="117"/>
      <c r="Q26" s="2"/>
    </row>
    <row r="27" spans="2:17" x14ac:dyDescent="0.3">
      <c r="B27" s="117" t="s">
        <v>13</v>
      </c>
      <c r="C27" s="117"/>
      <c r="D27" s="117"/>
      <c r="E27" s="117"/>
      <c r="F27" s="117"/>
      <c r="G27" s="117"/>
      <c r="H27" s="117"/>
      <c r="I27" s="117"/>
      <c r="J27" s="117">
        <v>17</v>
      </c>
      <c r="K27" s="117"/>
      <c r="L27" s="117"/>
      <c r="M27" s="117"/>
      <c r="N27" s="117"/>
      <c r="O27" s="117"/>
      <c r="Q27" s="2"/>
    </row>
    <row r="28" spans="2:17" x14ac:dyDescent="0.3">
      <c r="B28" s="141" t="s">
        <v>14</v>
      </c>
      <c r="C28" s="141"/>
      <c r="D28" s="141"/>
      <c r="E28" s="141"/>
      <c r="F28" s="141"/>
      <c r="G28" s="141"/>
      <c r="H28" s="141"/>
      <c r="I28" s="141"/>
      <c r="J28" s="141" t="s">
        <v>15</v>
      </c>
      <c r="K28" s="141"/>
      <c r="L28" s="141"/>
      <c r="M28" s="141"/>
      <c r="N28" s="141"/>
      <c r="O28" s="141"/>
      <c r="Q28" s="2"/>
    </row>
    <row r="29" spans="2:17" x14ac:dyDescent="0.3">
      <c r="B29" s="117"/>
      <c r="C29" s="117"/>
      <c r="D29" s="117"/>
      <c r="E29" s="117"/>
      <c r="F29" s="117"/>
      <c r="G29" s="117"/>
      <c r="H29" s="117"/>
      <c r="I29" s="117"/>
      <c r="J29" s="117"/>
      <c r="K29" s="117"/>
      <c r="L29" s="117"/>
      <c r="M29" s="117"/>
      <c r="N29" s="117"/>
      <c r="O29" s="117"/>
      <c r="Q29" s="2"/>
    </row>
    <row r="30" spans="2:17" x14ac:dyDescent="0.3">
      <c r="B30" s="142"/>
      <c r="C30" s="142"/>
      <c r="D30" s="142"/>
      <c r="E30" s="142"/>
      <c r="F30" s="142"/>
      <c r="G30" s="142"/>
      <c r="H30" s="142"/>
      <c r="I30" s="142"/>
      <c r="J30" s="142"/>
      <c r="K30" s="142"/>
      <c r="L30" s="142"/>
      <c r="M30" s="142"/>
      <c r="N30" s="142"/>
      <c r="O30" s="142"/>
      <c r="Q30" s="2"/>
    </row>
    <row r="31" spans="2:17" ht="93.75" customHeight="1" x14ac:dyDescent="0.3">
      <c r="B31" s="143" t="s">
        <v>142</v>
      </c>
      <c r="C31" s="144"/>
      <c r="D31" s="144"/>
      <c r="E31" s="144"/>
      <c r="F31" s="144"/>
      <c r="G31" s="145"/>
      <c r="H31" s="149" t="s">
        <v>16</v>
      </c>
      <c r="I31" s="151" t="s">
        <v>17</v>
      </c>
      <c r="J31" s="23" t="s">
        <v>18</v>
      </c>
      <c r="K31" s="152" t="s">
        <v>19</v>
      </c>
      <c r="L31" s="153"/>
      <c r="M31" s="153"/>
      <c r="N31" s="153"/>
      <c r="O31" s="154"/>
      <c r="P31" s="19"/>
      <c r="Q31" s="2"/>
    </row>
    <row r="32" spans="2:17" ht="32.25" customHeight="1" x14ac:dyDescent="0.3">
      <c r="B32" s="146"/>
      <c r="C32" s="147"/>
      <c r="D32" s="147"/>
      <c r="E32" s="147"/>
      <c r="F32" s="147"/>
      <c r="G32" s="148"/>
      <c r="H32" s="150"/>
      <c r="I32" s="151"/>
      <c r="J32" s="24" t="s">
        <v>20</v>
      </c>
      <c r="K32" s="155"/>
      <c r="L32" s="156"/>
      <c r="M32" s="156"/>
      <c r="N32" s="156"/>
      <c r="O32" s="157"/>
      <c r="P32" s="19"/>
      <c r="Q32" s="2"/>
    </row>
    <row r="33" spans="2:18" ht="19.5" customHeight="1" x14ac:dyDescent="0.3">
      <c r="B33" s="146"/>
      <c r="C33" s="147"/>
      <c r="D33" s="147"/>
      <c r="E33" s="147"/>
      <c r="F33" s="147"/>
      <c r="G33" s="148"/>
      <c r="H33" s="150"/>
      <c r="I33" s="151"/>
      <c r="J33" s="24" t="s">
        <v>21</v>
      </c>
      <c r="K33" s="155"/>
      <c r="L33" s="156"/>
      <c r="M33" s="156"/>
      <c r="N33" s="156"/>
      <c r="O33" s="157"/>
      <c r="P33" s="19"/>
      <c r="Q33" s="2"/>
    </row>
    <row r="34" spans="2:18" ht="21" customHeight="1" x14ac:dyDescent="0.3">
      <c r="B34" s="146"/>
      <c r="C34" s="147"/>
      <c r="D34" s="147"/>
      <c r="E34" s="147"/>
      <c r="F34" s="147"/>
      <c r="G34" s="148"/>
      <c r="H34" s="150"/>
      <c r="I34" s="151"/>
      <c r="J34" s="24" t="s">
        <v>22</v>
      </c>
      <c r="K34" s="155"/>
      <c r="L34" s="156"/>
      <c r="M34" s="156"/>
      <c r="N34" s="156"/>
      <c r="O34" s="157"/>
      <c r="P34" s="19"/>
      <c r="Q34" s="2"/>
    </row>
    <row r="35" spans="2:18" ht="19.5" customHeight="1" x14ac:dyDescent="0.3">
      <c r="B35" s="146"/>
      <c r="C35" s="147"/>
      <c r="D35" s="147"/>
      <c r="E35" s="147"/>
      <c r="F35" s="147"/>
      <c r="G35" s="148"/>
      <c r="H35" s="150"/>
      <c r="I35" s="151"/>
      <c r="J35" s="24" t="s">
        <v>23</v>
      </c>
      <c r="K35" s="155"/>
      <c r="L35" s="156"/>
      <c r="M35" s="156"/>
      <c r="N35" s="156"/>
      <c r="O35" s="157"/>
      <c r="P35" s="19"/>
      <c r="Q35" s="2"/>
    </row>
    <row r="36" spans="2:18" ht="21.75" customHeight="1" x14ac:dyDescent="0.3">
      <c r="B36" s="146"/>
      <c r="C36" s="147"/>
      <c r="D36" s="147"/>
      <c r="E36" s="147"/>
      <c r="F36" s="147"/>
      <c r="G36" s="148"/>
      <c r="H36" s="150"/>
      <c r="I36" s="151"/>
      <c r="J36" s="24" t="s">
        <v>24</v>
      </c>
      <c r="K36" s="158"/>
      <c r="L36" s="159"/>
      <c r="M36" s="159"/>
      <c r="N36" s="159"/>
      <c r="O36" s="160"/>
      <c r="P36" s="19"/>
      <c r="Q36" s="2"/>
    </row>
    <row r="37" spans="2:18" ht="126" customHeight="1" x14ac:dyDescent="0.3">
      <c r="B37" s="126" t="s">
        <v>214</v>
      </c>
      <c r="C37" s="127"/>
      <c r="D37" s="127"/>
      <c r="E37" s="127"/>
      <c r="F37" s="127"/>
      <c r="G37" s="127"/>
      <c r="H37" s="127"/>
      <c r="I37" s="127"/>
      <c r="J37" s="127"/>
      <c r="K37" s="127"/>
      <c r="L37" s="127"/>
      <c r="M37" s="127"/>
      <c r="N37" s="127"/>
      <c r="O37" s="127"/>
      <c r="P37" s="19"/>
      <c r="Q37" s="2"/>
      <c r="R37" s="75"/>
    </row>
    <row r="38" spans="2:18" ht="54" customHeight="1" x14ac:dyDescent="0.3">
      <c r="B38" s="128" t="s">
        <v>25</v>
      </c>
      <c r="C38" s="128"/>
      <c r="D38" s="128"/>
      <c r="E38" s="128"/>
      <c r="F38" s="128"/>
      <c r="G38" s="128"/>
      <c r="H38" s="128"/>
      <c r="I38" s="128"/>
      <c r="J38" s="128"/>
      <c r="K38" s="128"/>
      <c r="L38" s="128"/>
      <c r="M38" s="128"/>
      <c r="N38" s="128"/>
      <c r="O38" s="128"/>
      <c r="P38" s="68"/>
      <c r="Q38" s="2"/>
      <c r="R38" s="76"/>
    </row>
    <row r="39" spans="2:18" ht="68.25" customHeight="1" x14ac:dyDescent="0.3">
      <c r="B39" s="129" t="s">
        <v>26</v>
      </c>
      <c r="C39" s="130"/>
      <c r="D39" s="130"/>
      <c r="E39" s="130"/>
      <c r="F39" s="130"/>
      <c r="G39" s="131"/>
      <c r="H39" s="135"/>
      <c r="I39" s="137" t="s">
        <v>17</v>
      </c>
      <c r="J39" s="139" t="s">
        <v>148</v>
      </c>
      <c r="K39" s="26">
        <v>0</v>
      </c>
      <c r="L39" s="26">
        <v>1</v>
      </c>
      <c r="M39" s="26">
        <v>2</v>
      </c>
      <c r="N39" s="26">
        <v>3</v>
      </c>
      <c r="O39" s="26">
        <v>4</v>
      </c>
      <c r="P39" s="167" t="s">
        <v>116</v>
      </c>
      <c r="Q39" s="2"/>
      <c r="R39" s="75"/>
    </row>
    <row r="40" spans="2:18" ht="63" customHeight="1" x14ac:dyDescent="0.3">
      <c r="B40" s="132"/>
      <c r="C40" s="133"/>
      <c r="D40" s="133"/>
      <c r="E40" s="133"/>
      <c r="F40" s="133"/>
      <c r="G40" s="134"/>
      <c r="H40" s="136"/>
      <c r="I40" s="138"/>
      <c r="J40" s="140"/>
      <c r="K40" s="26" t="s">
        <v>27</v>
      </c>
      <c r="L40" s="26" t="s">
        <v>28</v>
      </c>
      <c r="M40" s="26" t="s">
        <v>29</v>
      </c>
      <c r="N40" s="26" t="s">
        <v>30</v>
      </c>
      <c r="O40" s="26" t="s">
        <v>31</v>
      </c>
      <c r="P40" s="168"/>
      <c r="Q40" s="2"/>
      <c r="R40" s="75"/>
    </row>
    <row r="41" spans="2:18" ht="36" customHeight="1" x14ac:dyDescent="0.3">
      <c r="B41" s="169" t="s">
        <v>32</v>
      </c>
      <c r="C41" s="170"/>
      <c r="D41" s="170"/>
      <c r="E41" s="170"/>
      <c r="F41" s="170"/>
      <c r="G41" s="170"/>
      <c r="H41" s="27"/>
      <c r="I41" s="25">
        <f>I42+I43</f>
        <v>5</v>
      </c>
      <c r="J41" s="28">
        <f>J42+J43</f>
        <v>2.5</v>
      </c>
      <c r="K41" s="164" t="s">
        <v>149</v>
      </c>
      <c r="L41" s="165"/>
      <c r="M41" s="165"/>
      <c r="N41" s="165"/>
      <c r="O41" s="166"/>
      <c r="P41" s="68"/>
      <c r="Q41" s="2"/>
      <c r="R41" s="75"/>
    </row>
    <row r="42" spans="2:18" ht="64.5" customHeight="1" x14ac:dyDescent="0.3">
      <c r="B42" s="171" t="s">
        <v>33</v>
      </c>
      <c r="C42" s="171"/>
      <c r="D42" s="171"/>
      <c r="E42" s="171"/>
      <c r="F42" s="171"/>
      <c r="G42" s="171"/>
      <c r="H42" s="29" t="s">
        <v>34</v>
      </c>
      <c r="I42" s="54">
        <v>3</v>
      </c>
      <c r="J42" s="30">
        <f>IF(P42=0,K42,(IF(P42=1,L42,(IF(P42=2,M42,(IF(P42=3,N42,(IF(P42=4,O42,N/A)))))))))</f>
        <v>1.5</v>
      </c>
      <c r="K42" s="55">
        <f>I42/$O$39*$K$39</f>
        <v>0</v>
      </c>
      <c r="L42" s="55">
        <f>I42/$O$39*$L$39</f>
        <v>0.75</v>
      </c>
      <c r="M42" s="56">
        <f>I42/$O$39*$M$39</f>
        <v>1.5</v>
      </c>
      <c r="N42" s="55">
        <f>I42/$O$39*$N$39</f>
        <v>2.25</v>
      </c>
      <c r="O42" s="55">
        <f>I42/$O$39*$O$39</f>
        <v>3</v>
      </c>
      <c r="P42" s="70">
        <v>2</v>
      </c>
      <c r="Q42" s="2"/>
      <c r="R42" s="77"/>
    </row>
    <row r="43" spans="2:18" ht="98.25" customHeight="1" x14ac:dyDescent="0.3">
      <c r="B43" s="161" t="s">
        <v>35</v>
      </c>
      <c r="C43" s="161"/>
      <c r="D43" s="161"/>
      <c r="E43" s="161"/>
      <c r="F43" s="161"/>
      <c r="G43" s="161"/>
      <c r="H43" s="6" t="s">
        <v>36</v>
      </c>
      <c r="I43" s="54">
        <v>2</v>
      </c>
      <c r="J43" s="30">
        <f>IF(P43=0,K43,(IF(P43=1,L43,(IF(P43=2,M43,(IF(P43=3,N43,(IF(P43=4,O43,N/A)))))))))</f>
        <v>1</v>
      </c>
      <c r="K43" s="55">
        <f>I43/$O$39*$K$39</f>
        <v>0</v>
      </c>
      <c r="L43" s="55">
        <f>I43/$O$39*$L$39</f>
        <v>0.5</v>
      </c>
      <c r="M43" s="56">
        <f>I43/$O$39*$M$39</f>
        <v>1</v>
      </c>
      <c r="N43" s="55">
        <f>I43/$O$39*$N$39</f>
        <v>1.5</v>
      </c>
      <c r="O43" s="55">
        <f>I43/$O$39*$O$39</f>
        <v>2</v>
      </c>
      <c r="P43" s="70">
        <v>2</v>
      </c>
      <c r="Q43" s="2"/>
      <c r="R43" s="75"/>
    </row>
    <row r="44" spans="2:18" ht="55.5" customHeight="1" x14ac:dyDescent="0.3">
      <c r="B44" s="169" t="s">
        <v>201</v>
      </c>
      <c r="C44" s="170"/>
      <c r="D44" s="170"/>
      <c r="E44" s="170"/>
      <c r="F44" s="170"/>
      <c r="G44" s="170"/>
      <c r="H44" s="31"/>
      <c r="I44" s="25">
        <f>I45+I46+I47</f>
        <v>11</v>
      </c>
      <c r="J44" s="28">
        <f>J45+J46+J47</f>
        <v>11</v>
      </c>
      <c r="K44" s="164" t="str">
        <f>K41</f>
        <v>Weight of mark in the maximum score</v>
      </c>
      <c r="L44" s="165"/>
      <c r="M44" s="165"/>
      <c r="N44" s="165"/>
      <c r="O44" s="166"/>
      <c r="P44" s="68"/>
      <c r="Q44" s="83"/>
      <c r="R44" s="75"/>
    </row>
    <row r="45" spans="2:18" ht="60.75" customHeight="1" x14ac:dyDescent="0.3">
      <c r="B45" s="161" t="s">
        <v>194</v>
      </c>
      <c r="C45" s="161"/>
      <c r="D45" s="161"/>
      <c r="E45" s="161"/>
      <c r="F45" s="161"/>
      <c r="G45" s="161"/>
      <c r="H45" s="6" t="s">
        <v>37</v>
      </c>
      <c r="I45" s="54">
        <v>5</v>
      </c>
      <c r="J45" s="30">
        <f>IF(P45=0,K45,(IF(P45=1,L45,(IF(P45=2,M45,(IF(P45=3,N45,(IF(P45=4,O45,N/A)))))))))</f>
        <v>5</v>
      </c>
      <c r="K45" s="55">
        <f>I45/$O$39*$K$39</f>
        <v>0</v>
      </c>
      <c r="L45" s="55">
        <f>I45/$O$39*$L$39</f>
        <v>1.25</v>
      </c>
      <c r="M45" s="56">
        <f>I45/$O$39*$M$39</f>
        <v>2.5</v>
      </c>
      <c r="N45" s="55">
        <f>I45/$O$39*$N$39</f>
        <v>3.75</v>
      </c>
      <c r="O45" s="55">
        <f>I45/$O$39*$O$39</f>
        <v>5</v>
      </c>
      <c r="P45" s="70">
        <v>4</v>
      </c>
      <c r="Q45" s="82"/>
      <c r="R45" s="202"/>
    </row>
    <row r="46" spans="2:18" ht="64.5" customHeight="1" x14ac:dyDescent="0.3">
      <c r="B46" s="161" t="s">
        <v>193</v>
      </c>
      <c r="C46" s="161"/>
      <c r="D46" s="161"/>
      <c r="E46" s="161"/>
      <c r="F46" s="161"/>
      <c r="G46" s="161"/>
      <c r="H46" s="29" t="s">
        <v>38</v>
      </c>
      <c r="I46" s="54">
        <v>3</v>
      </c>
      <c r="J46" s="30">
        <f>IF(P46=0,K46,(IF(P46=1,L46,(IF(P46=2,M46,(IF(P46=3,N46,(IF(P46=4,O46,N/A)))))))))</f>
        <v>3</v>
      </c>
      <c r="K46" s="55">
        <f>I46/$O$39*$K$39</f>
        <v>0</v>
      </c>
      <c r="L46" s="55">
        <f>I46/$O$39*$L$39</f>
        <v>0.75</v>
      </c>
      <c r="M46" s="56">
        <f>I46/$O$39*$M$39</f>
        <v>1.5</v>
      </c>
      <c r="N46" s="55">
        <f>I46/$O$39*$N$39</f>
        <v>2.25</v>
      </c>
      <c r="O46" s="55">
        <f>I46/$O$39*$O$39</f>
        <v>3</v>
      </c>
      <c r="P46" s="70">
        <v>4</v>
      </c>
      <c r="Q46" s="2"/>
      <c r="R46" s="202"/>
    </row>
    <row r="47" spans="2:18" ht="51" customHeight="1" x14ac:dyDescent="0.3">
      <c r="B47" s="161" t="s">
        <v>192</v>
      </c>
      <c r="C47" s="161"/>
      <c r="D47" s="161"/>
      <c r="E47" s="161"/>
      <c r="F47" s="161"/>
      <c r="G47" s="161"/>
      <c r="H47" s="6" t="s">
        <v>39</v>
      </c>
      <c r="I47" s="54">
        <v>3</v>
      </c>
      <c r="J47" s="30">
        <f>IF(P47=0,K47,(IF(P47=1,L47,(IF(P47=2,M47,(IF(P47=3,N47,(IF(P47=4,O47,N/A)))))))))</f>
        <v>3</v>
      </c>
      <c r="K47" s="55">
        <f>I47/$O$39*$K$39</f>
        <v>0</v>
      </c>
      <c r="L47" s="55">
        <f>I47/$O$39*$L$39</f>
        <v>0.75</v>
      </c>
      <c r="M47" s="56">
        <f>I47/$O$39*$M$39</f>
        <v>1.5</v>
      </c>
      <c r="N47" s="55">
        <f>I47/$O$39*$N$39</f>
        <v>2.25</v>
      </c>
      <c r="O47" s="55">
        <f>I47/$O$39*$O$39</f>
        <v>3</v>
      </c>
      <c r="P47" s="70">
        <v>4</v>
      </c>
      <c r="Q47" s="2"/>
    </row>
    <row r="48" spans="2:18" ht="46.5" customHeight="1" x14ac:dyDescent="0.3">
      <c r="B48" s="162" t="s">
        <v>40</v>
      </c>
      <c r="C48" s="163"/>
      <c r="D48" s="163"/>
      <c r="E48" s="163"/>
      <c r="F48" s="163"/>
      <c r="G48" s="163"/>
      <c r="H48" s="31"/>
      <c r="I48" s="25">
        <f>I49+I50+I51</f>
        <v>6</v>
      </c>
      <c r="J48" s="28">
        <f>J49+J50+J51</f>
        <v>6</v>
      </c>
      <c r="K48" s="164" t="str">
        <f>K41</f>
        <v>Weight of mark in the maximum score</v>
      </c>
      <c r="L48" s="165"/>
      <c r="M48" s="165"/>
      <c r="N48" s="165"/>
      <c r="O48" s="166"/>
      <c r="P48" s="68"/>
      <c r="Q48" s="2"/>
    </row>
    <row r="49" spans="2:17" ht="74.25" customHeight="1" x14ac:dyDescent="0.3">
      <c r="B49" s="161" t="s">
        <v>41</v>
      </c>
      <c r="C49" s="161"/>
      <c r="D49" s="161"/>
      <c r="E49" s="161"/>
      <c r="F49" s="161"/>
      <c r="G49" s="161"/>
      <c r="H49" s="6" t="s">
        <v>42</v>
      </c>
      <c r="I49" s="54">
        <v>2</v>
      </c>
      <c r="J49" s="30">
        <f>IF(P49=0,K49,(IF(P49=1,L49,(IF(P49=2,M49,(IF(P49=3,N49,(IF(P49=4,O49,N/A)))))))))</f>
        <v>2</v>
      </c>
      <c r="K49" s="55">
        <f>I49/$O$39*$K$39</f>
        <v>0</v>
      </c>
      <c r="L49" s="55">
        <f>I49/$O$39*$L$39</f>
        <v>0.5</v>
      </c>
      <c r="M49" s="56">
        <f>I49/$O$39*$M$39</f>
        <v>1</v>
      </c>
      <c r="N49" s="55">
        <f>I49/$O$39*$N$39</f>
        <v>1.5</v>
      </c>
      <c r="O49" s="55">
        <f>I49/$O$39*$O$39</f>
        <v>2</v>
      </c>
      <c r="P49" s="70">
        <v>4</v>
      </c>
      <c r="Q49" s="2"/>
    </row>
    <row r="50" spans="2:17" ht="37.5" customHeight="1" x14ac:dyDescent="0.3">
      <c r="B50" s="161" t="s">
        <v>43</v>
      </c>
      <c r="C50" s="161"/>
      <c r="D50" s="161"/>
      <c r="E50" s="161"/>
      <c r="F50" s="161"/>
      <c r="G50" s="161"/>
      <c r="H50" s="6" t="s">
        <v>44</v>
      </c>
      <c r="I50" s="54">
        <v>2</v>
      </c>
      <c r="J50" s="30">
        <f>IF(P50=0,K50,(IF(P50=1,L50,(IF(P50=2,M50,(IF(P50=3,N50,(IF(P50=4,O50,N/A)))))))))</f>
        <v>2</v>
      </c>
      <c r="K50" s="55">
        <f>I50/$O$39*$K$39</f>
        <v>0</v>
      </c>
      <c r="L50" s="55">
        <f>I50/$O$39*$L$39</f>
        <v>0.5</v>
      </c>
      <c r="M50" s="56">
        <f>I50/$O$39*$M$39</f>
        <v>1</v>
      </c>
      <c r="N50" s="55">
        <f>I50/$O$39*$N$39</f>
        <v>1.5</v>
      </c>
      <c r="O50" s="55">
        <f>I50/$O$39*$O$39</f>
        <v>2</v>
      </c>
      <c r="P50" s="70">
        <v>4</v>
      </c>
      <c r="Q50" s="2"/>
    </row>
    <row r="51" spans="2:17" ht="51.75" customHeight="1" x14ac:dyDescent="0.3">
      <c r="B51" s="161" t="s">
        <v>45</v>
      </c>
      <c r="C51" s="161"/>
      <c r="D51" s="161"/>
      <c r="E51" s="161"/>
      <c r="F51" s="161"/>
      <c r="G51" s="161"/>
      <c r="H51" s="6" t="s">
        <v>44</v>
      </c>
      <c r="I51" s="54">
        <v>2</v>
      </c>
      <c r="J51" s="30">
        <f>IF(P51=0,K51,(IF(P51=1,L51,(IF(P51=2,M51,(IF(P51=3,N51,(IF(P51=4,O51,N/A)))))))))</f>
        <v>2</v>
      </c>
      <c r="K51" s="55">
        <f>I51/$O$39*$K$39</f>
        <v>0</v>
      </c>
      <c r="L51" s="55">
        <f>I51/$O$39*$L$39</f>
        <v>0.5</v>
      </c>
      <c r="M51" s="56">
        <f>I51/$O$39*$M$39</f>
        <v>1</v>
      </c>
      <c r="N51" s="55">
        <f>I51/$O$39*$N$39</f>
        <v>1.5</v>
      </c>
      <c r="O51" s="55">
        <f>I51/$O$39*$O$39</f>
        <v>2</v>
      </c>
      <c r="P51" s="70">
        <v>4</v>
      </c>
      <c r="Q51" s="2"/>
    </row>
    <row r="52" spans="2:17" ht="39.75" customHeight="1" x14ac:dyDescent="0.3">
      <c r="B52" s="173" t="s">
        <v>202</v>
      </c>
      <c r="C52" s="173"/>
      <c r="D52" s="173"/>
      <c r="E52" s="173"/>
      <c r="F52" s="173"/>
      <c r="G52" s="173"/>
      <c r="H52" s="32"/>
      <c r="I52" s="32">
        <f>I48+I44+I41</f>
        <v>22</v>
      </c>
      <c r="J52" s="33">
        <f>J42+J43+J45+J46+J47+J49+J50+J51</f>
        <v>19.5</v>
      </c>
      <c r="K52" s="174"/>
      <c r="L52" s="175"/>
      <c r="M52" s="175"/>
      <c r="N52" s="175"/>
      <c r="O52" s="176"/>
      <c r="P52" s="69"/>
      <c r="Q52" s="84"/>
    </row>
    <row r="53" spans="2:17" ht="41.25" customHeight="1" x14ac:dyDescent="0.3">
      <c r="B53" s="177" t="s">
        <v>189</v>
      </c>
      <c r="C53" s="177"/>
      <c r="D53" s="177"/>
      <c r="E53" s="177"/>
      <c r="F53" s="177"/>
      <c r="G53" s="177"/>
      <c r="H53" s="178"/>
      <c r="I53" s="137" t="str">
        <f>I39</f>
        <v>Maximum score</v>
      </c>
      <c r="J53" s="179" t="str">
        <f>J39</f>
        <v xml:space="preserve">Mark awarded by assessor converted into points based on the simulation
</v>
      </c>
      <c r="K53" s="50">
        <v>0</v>
      </c>
      <c r="L53" s="50">
        <v>1</v>
      </c>
      <c r="M53" s="50">
        <v>2</v>
      </c>
      <c r="N53" s="50">
        <v>3</v>
      </c>
      <c r="O53" s="50">
        <v>4</v>
      </c>
      <c r="P53" s="167" t="str">
        <f>P39</f>
        <v>Mark awarded by assessor - simulation</v>
      </c>
      <c r="Q53" s="2"/>
    </row>
    <row r="54" spans="2:17" ht="88.5" customHeight="1" x14ac:dyDescent="0.3">
      <c r="B54" s="177"/>
      <c r="C54" s="177"/>
      <c r="D54" s="177"/>
      <c r="E54" s="177"/>
      <c r="F54" s="177"/>
      <c r="G54" s="177"/>
      <c r="H54" s="178"/>
      <c r="I54" s="138"/>
      <c r="J54" s="179"/>
      <c r="K54" s="51" t="s">
        <v>27</v>
      </c>
      <c r="L54" s="50" t="s">
        <v>46</v>
      </c>
      <c r="M54" s="50" t="s">
        <v>29</v>
      </c>
      <c r="N54" s="50" t="s">
        <v>30</v>
      </c>
      <c r="O54" s="50" t="s">
        <v>31</v>
      </c>
      <c r="P54" s="168"/>
      <c r="Q54" s="2"/>
    </row>
    <row r="55" spans="2:17" ht="45" customHeight="1" x14ac:dyDescent="0.3">
      <c r="B55" s="169" t="s">
        <v>195</v>
      </c>
      <c r="C55" s="170"/>
      <c r="D55" s="170"/>
      <c r="E55" s="170"/>
      <c r="F55" s="170"/>
      <c r="G55" s="170"/>
      <c r="H55" s="31"/>
      <c r="I55" s="34">
        <f>I56+I57+I58</f>
        <v>15</v>
      </c>
      <c r="J55" s="35">
        <f>J56+J57+J58</f>
        <v>15</v>
      </c>
      <c r="K55" s="164" t="str">
        <f>K41</f>
        <v>Weight of mark in the maximum score</v>
      </c>
      <c r="L55" s="165"/>
      <c r="M55" s="165"/>
      <c r="N55" s="165"/>
      <c r="O55" s="166"/>
      <c r="P55" s="67"/>
      <c r="Q55" s="2"/>
    </row>
    <row r="56" spans="2:17" ht="63" customHeight="1" x14ac:dyDescent="0.3">
      <c r="B56" s="172" t="s">
        <v>196</v>
      </c>
      <c r="C56" s="172"/>
      <c r="D56" s="172"/>
      <c r="E56" s="172"/>
      <c r="F56" s="172"/>
      <c r="G56" s="172"/>
      <c r="H56" s="6" t="s">
        <v>47</v>
      </c>
      <c r="I56" s="54">
        <v>5</v>
      </c>
      <c r="J56" s="30">
        <f>IF(P56=0,K56,(IF(P56=1,L56,(IF(P56=2,M56,(IF(P56=3,N56,(IF(P56=4,O56,N/A)))))))))</f>
        <v>5</v>
      </c>
      <c r="K56" s="55">
        <f>I56/$O$53*$K$53</f>
        <v>0</v>
      </c>
      <c r="L56" s="55">
        <f>I56/$O$53*$L$53</f>
        <v>1.25</v>
      </c>
      <c r="M56" s="55">
        <f>I56/$O$53*$M$53</f>
        <v>2.5</v>
      </c>
      <c r="N56" s="55">
        <f>I56/$O$53*$N$53</f>
        <v>3.75</v>
      </c>
      <c r="O56" s="55">
        <f>I56/$O$53*$O$53</f>
        <v>5</v>
      </c>
      <c r="P56" s="70">
        <v>4</v>
      </c>
      <c r="Q56" s="2"/>
    </row>
    <row r="57" spans="2:17" ht="48.75" customHeight="1" x14ac:dyDescent="0.3">
      <c r="B57" s="172" t="s">
        <v>197</v>
      </c>
      <c r="C57" s="172"/>
      <c r="D57" s="172"/>
      <c r="E57" s="172"/>
      <c r="F57" s="172"/>
      <c r="G57" s="172"/>
      <c r="H57" s="6" t="s">
        <v>47</v>
      </c>
      <c r="I57" s="54">
        <v>5</v>
      </c>
      <c r="J57" s="30">
        <f>IF(P57=0,K57,(IF(P57=1,L57,(IF(P57=2,M57,(IF(P57=3,N57,(IF(P57=4,O57,N/A)))))))))</f>
        <v>5</v>
      </c>
      <c r="K57" s="55">
        <f>I57/$O$53*$K$53</f>
        <v>0</v>
      </c>
      <c r="L57" s="55">
        <f>I57/$O$53*$L$53</f>
        <v>1.25</v>
      </c>
      <c r="M57" s="55">
        <f>I57/$O$53*$M$53</f>
        <v>2.5</v>
      </c>
      <c r="N57" s="55">
        <f>I57/$O$53*$N$53</f>
        <v>3.75</v>
      </c>
      <c r="O57" s="55">
        <f>I57/$O$53*$O$53</f>
        <v>5</v>
      </c>
      <c r="P57" s="70">
        <v>4</v>
      </c>
      <c r="Q57" s="2"/>
    </row>
    <row r="58" spans="2:17" ht="63.75" customHeight="1" x14ac:dyDescent="0.3">
      <c r="B58" s="161" t="s">
        <v>198</v>
      </c>
      <c r="C58" s="161"/>
      <c r="D58" s="161"/>
      <c r="E58" s="161"/>
      <c r="F58" s="161"/>
      <c r="G58" s="161"/>
      <c r="H58" s="6" t="s">
        <v>47</v>
      </c>
      <c r="I58" s="54">
        <v>5</v>
      </c>
      <c r="J58" s="30">
        <f>IF(P58=0,K58,(IF(P58=1,L58,(IF(P58=2,M58,(IF(P58=3,N58,(IF(P58=4,O58,N/A)))))))))</f>
        <v>5</v>
      </c>
      <c r="K58" s="55">
        <f>I58/$O$53*$K$53</f>
        <v>0</v>
      </c>
      <c r="L58" s="55">
        <f>I58/$O$53*$L$53</f>
        <v>1.25</v>
      </c>
      <c r="M58" s="55">
        <f>I58/$O$53*$M$53</f>
        <v>2.5</v>
      </c>
      <c r="N58" s="55">
        <f>I58/$O$53*$N$53</f>
        <v>3.75</v>
      </c>
      <c r="O58" s="55">
        <f>I58/$O$53*$O$53</f>
        <v>5</v>
      </c>
      <c r="P58" s="70">
        <v>4</v>
      </c>
      <c r="Q58" s="2"/>
    </row>
    <row r="59" spans="2:17" ht="43.5" customHeight="1" x14ac:dyDescent="0.3">
      <c r="B59" s="180" t="s">
        <v>203</v>
      </c>
      <c r="C59" s="180"/>
      <c r="D59" s="180"/>
      <c r="E59" s="180"/>
      <c r="F59" s="180"/>
      <c r="G59" s="180"/>
      <c r="H59" s="36"/>
      <c r="I59" s="32">
        <f>I56+I57+I58</f>
        <v>15</v>
      </c>
      <c r="J59" s="33">
        <f>J56+J57+J58</f>
        <v>15</v>
      </c>
      <c r="K59" s="181"/>
      <c r="L59" s="182"/>
      <c r="M59" s="182"/>
      <c r="N59" s="182"/>
      <c r="O59" s="183"/>
      <c r="P59" s="69"/>
      <c r="Q59" s="80"/>
    </row>
    <row r="60" spans="2:17" ht="45.75" customHeight="1" x14ac:dyDescent="0.3">
      <c r="B60" s="177" t="s">
        <v>48</v>
      </c>
      <c r="C60" s="177"/>
      <c r="D60" s="177"/>
      <c r="E60" s="177"/>
      <c r="F60" s="177"/>
      <c r="G60" s="177"/>
      <c r="H60" s="185"/>
      <c r="I60" s="137" t="str">
        <f>I53</f>
        <v>Maximum score</v>
      </c>
      <c r="J60" s="179" t="str">
        <f>J53</f>
        <v xml:space="preserve">Mark awarded by assessor converted into points based on the simulation
</v>
      </c>
      <c r="K60" s="50">
        <v>0</v>
      </c>
      <c r="L60" s="50">
        <v>1</v>
      </c>
      <c r="M60" s="50">
        <v>2</v>
      </c>
      <c r="N60" s="50">
        <v>3</v>
      </c>
      <c r="O60" s="50">
        <v>4</v>
      </c>
      <c r="P60" s="167" t="str">
        <f>P39</f>
        <v>Mark awarded by assessor - simulation</v>
      </c>
      <c r="Q60" s="2"/>
    </row>
    <row r="61" spans="2:17" ht="95.25" customHeight="1" x14ac:dyDescent="0.3">
      <c r="B61" s="184"/>
      <c r="C61" s="184"/>
      <c r="D61" s="184"/>
      <c r="E61" s="184"/>
      <c r="F61" s="184"/>
      <c r="G61" s="184"/>
      <c r="H61" s="186"/>
      <c r="I61" s="138"/>
      <c r="J61" s="179"/>
      <c r="K61" s="51" t="s">
        <v>27</v>
      </c>
      <c r="L61" s="50" t="s">
        <v>46</v>
      </c>
      <c r="M61" s="50" t="s">
        <v>29</v>
      </c>
      <c r="N61" s="50" t="s">
        <v>30</v>
      </c>
      <c r="O61" s="50" t="s">
        <v>31</v>
      </c>
      <c r="P61" s="168"/>
      <c r="Q61" s="2"/>
    </row>
    <row r="62" spans="2:17" ht="44.25" customHeight="1" x14ac:dyDescent="0.3">
      <c r="B62" s="162" t="s">
        <v>49</v>
      </c>
      <c r="C62" s="163"/>
      <c r="D62" s="163"/>
      <c r="E62" s="163"/>
      <c r="F62" s="163"/>
      <c r="G62" s="163"/>
      <c r="H62" s="37"/>
      <c r="I62" s="25">
        <f>I63+I65+I66+I64</f>
        <v>10</v>
      </c>
      <c r="J62" s="28">
        <f>J63+J64+J65+J66</f>
        <v>8.5</v>
      </c>
      <c r="K62" s="164" t="str">
        <f>K55</f>
        <v>Weight of mark in the maximum score</v>
      </c>
      <c r="L62" s="165"/>
      <c r="M62" s="165"/>
      <c r="N62" s="165"/>
      <c r="O62" s="166"/>
      <c r="P62" s="68"/>
      <c r="Q62" s="2"/>
    </row>
    <row r="63" spans="2:17" ht="54.75" customHeight="1" x14ac:dyDescent="0.3">
      <c r="B63" s="161" t="s">
        <v>50</v>
      </c>
      <c r="C63" s="161"/>
      <c r="D63" s="161"/>
      <c r="E63" s="161"/>
      <c r="F63" s="161"/>
      <c r="G63" s="161"/>
      <c r="H63" s="29" t="s">
        <v>51</v>
      </c>
      <c r="I63" s="54">
        <v>2</v>
      </c>
      <c r="J63" s="30">
        <f>IF(P63=0,K63,(IF(P63=1,L63,(IF(P63=2,M63,(IF(P63=3,N63,(IF(P63=4,O63,N/A)))))))))</f>
        <v>2</v>
      </c>
      <c r="K63" s="55">
        <f>I63/$O$60*$K$60</f>
        <v>0</v>
      </c>
      <c r="L63" s="55">
        <f>I63/$O$60*$L$60</f>
        <v>0.5</v>
      </c>
      <c r="M63" s="55">
        <f>I63/$O$60*$M$60</f>
        <v>1</v>
      </c>
      <c r="N63" s="55">
        <f>I63/$O$60*$N$60</f>
        <v>1.5</v>
      </c>
      <c r="O63" s="55">
        <f>I63/$O$60*$O$60</f>
        <v>2</v>
      </c>
      <c r="P63" s="70">
        <v>4</v>
      </c>
      <c r="Q63" s="2"/>
    </row>
    <row r="64" spans="2:17" ht="150" customHeight="1" x14ac:dyDescent="0.3">
      <c r="B64" s="172" t="s">
        <v>213</v>
      </c>
      <c r="C64" s="172"/>
      <c r="D64" s="172"/>
      <c r="E64" s="172"/>
      <c r="F64" s="172"/>
      <c r="G64" s="172"/>
      <c r="H64" s="29" t="s">
        <v>52</v>
      </c>
      <c r="I64" s="64">
        <v>3</v>
      </c>
      <c r="J64" s="30">
        <f>IF(P64=0,K64,(IF(P64=1,L64,(IF(P64=2,M64,(IF(P64=3,N64,(IF(P64=4,O64,N/A)))))))))</f>
        <v>3</v>
      </c>
      <c r="K64" s="55">
        <f>I64/$O$60*$K$60</f>
        <v>0</v>
      </c>
      <c r="L64" s="55">
        <f>I64/$O$60*$L$60</f>
        <v>0.75</v>
      </c>
      <c r="M64" s="55">
        <f>I64/$O$60*$M$60</f>
        <v>1.5</v>
      </c>
      <c r="N64" s="55">
        <f>I64/$O$60*$N$60</f>
        <v>2.25</v>
      </c>
      <c r="O64" s="55">
        <f>I64/$O$60*$O$60</f>
        <v>3</v>
      </c>
      <c r="P64" s="70">
        <v>4</v>
      </c>
      <c r="Q64" s="84"/>
    </row>
    <row r="65" spans="2:17" ht="55.5" customHeight="1" x14ac:dyDescent="0.3">
      <c r="B65" s="161" t="s">
        <v>185</v>
      </c>
      <c r="C65" s="161"/>
      <c r="D65" s="161"/>
      <c r="E65" s="161"/>
      <c r="F65" s="161"/>
      <c r="G65" s="161"/>
      <c r="H65" s="53" t="s">
        <v>38</v>
      </c>
      <c r="I65" s="54">
        <v>2</v>
      </c>
      <c r="J65" s="30">
        <f>IF(P65=0,K65,(IF(P65=1,L65,(IF(P65=2,M65,(IF(P65=3,N65,(IF(P65=4,O65,N/A)))))))))</f>
        <v>0.5</v>
      </c>
      <c r="K65" s="55">
        <f>I65/$O$60*$K$60</f>
        <v>0</v>
      </c>
      <c r="L65" s="55">
        <f>I65/$O$60*$L$60</f>
        <v>0.5</v>
      </c>
      <c r="M65" s="55">
        <f>I65/$O$60*$M$60</f>
        <v>1</v>
      </c>
      <c r="N65" s="55">
        <f>I65/$O$60*$N$60</f>
        <v>1.5</v>
      </c>
      <c r="O65" s="55">
        <f>I65/$O$60*$O$60</f>
        <v>2</v>
      </c>
      <c r="P65" s="70">
        <v>1</v>
      </c>
      <c r="Q65" s="2"/>
    </row>
    <row r="66" spans="2:17" ht="55.5" customHeight="1" x14ac:dyDescent="0.3">
      <c r="B66" s="161" t="s">
        <v>186</v>
      </c>
      <c r="C66" s="161"/>
      <c r="D66" s="161"/>
      <c r="E66" s="161"/>
      <c r="F66" s="161"/>
      <c r="G66" s="161"/>
      <c r="H66" s="29" t="s">
        <v>52</v>
      </c>
      <c r="I66" s="64">
        <v>3</v>
      </c>
      <c r="J66" s="30">
        <f>IF(P66=0,K66,(IF(P66=1,L66,(IF(P66=2,M66,(IF(P66=3,N66,(IF(P66=4,O66,N/A)))))))))</f>
        <v>3</v>
      </c>
      <c r="K66" s="55">
        <f>I66/$O$60*$K$60</f>
        <v>0</v>
      </c>
      <c r="L66" s="55">
        <f>I66/$O$60*$L$60</f>
        <v>0.75</v>
      </c>
      <c r="M66" s="55">
        <f>I66/$O$60*$M$60</f>
        <v>1.5</v>
      </c>
      <c r="N66" s="55">
        <f>I66/$O$60*$N$60</f>
        <v>2.25</v>
      </c>
      <c r="O66" s="55">
        <f>I66/$O$60*$O$60</f>
        <v>3</v>
      </c>
      <c r="P66" s="70">
        <v>4</v>
      </c>
      <c r="Q66" s="2"/>
    </row>
    <row r="67" spans="2:17" ht="41.25" customHeight="1" x14ac:dyDescent="0.3">
      <c r="B67" s="187" t="s">
        <v>199</v>
      </c>
      <c r="C67" s="187"/>
      <c r="D67" s="187"/>
      <c r="E67" s="187"/>
      <c r="F67" s="187"/>
      <c r="G67" s="187"/>
      <c r="H67" s="37"/>
      <c r="I67" s="25">
        <f>I68+I69</f>
        <v>4</v>
      </c>
      <c r="J67" s="28">
        <f>J68+J69</f>
        <v>4</v>
      </c>
      <c r="K67" s="164" t="str">
        <f>K62</f>
        <v>Weight of mark in the maximum score</v>
      </c>
      <c r="L67" s="165"/>
      <c r="M67" s="165"/>
      <c r="N67" s="165"/>
      <c r="O67" s="166"/>
      <c r="P67" s="68"/>
      <c r="Q67" s="2"/>
    </row>
    <row r="68" spans="2:17" ht="189.75" customHeight="1" x14ac:dyDescent="0.3">
      <c r="B68" s="188" t="s">
        <v>200</v>
      </c>
      <c r="C68" s="189"/>
      <c r="D68" s="189"/>
      <c r="E68" s="189"/>
      <c r="F68" s="189"/>
      <c r="G68" s="190"/>
      <c r="H68" s="6" t="s">
        <v>53</v>
      </c>
      <c r="I68" s="54">
        <v>2</v>
      </c>
      <c r="J68" s="30">
        <f>IF(P68=0,K68,(IF(P68=1,L68,(IF(P68=2,M68,(IF(P68=3,N68,(IF(P68=4,O68,N/A)))))))))</f>
        <v>2</v>
      </c>
      <c r="K68" s="55">
        <f>I68/$O$60*$K$60</f>
        <v>0</v>
      </c>
      <c r="L68" s="55">
        <f>I68/$O$60*$L$60</f>
        <v>0.5</v>
      </c>
      <c r="M68" s="55">
        <f>I68/$O$60*$M$60</f>
        <v>1</v>
      </c>
      <c r="N68" s="55">
        <f>I68/$O$60*$N$60</f>
        <v>1.5</v>
      </c>
      <c r="O68" s="55">
        <f>I68/$O$60*$O$60</f>
        <v>2</v>
      </c>
      <c r="P68" s="70">
        <v>4</v>
      </c>
      <c r="Q68" s="2"/>
    </row>
    <row r="69" spans="2:17" ht="81" customHeight="1" x14ac:dyDescent="0.3">
      <c r="B69" s="161" t="s">
        <v>187</v>
      </c>
      <c r="C69" s="161"/>
      <c r="D69" s="161"/>
      <c r="E69" s="161"/>
      <c r="F69" s="161"/>
      <c r="G69" s="161"/>
      <c r="H69" s="6" t="s">
        <v>54</v>
      </c>
      <c r="I69" s="54">
        <v>2</v>
      </c>
      <c r="J69" s="30">
        <f>IF(P69=0,K69,(IF(P69=1,L69,(IF(P69=2,M69,(IF(P69=3,N69,(IF(P69=4,O69,N/A)))))))))</f>
        <v>2</v>
      </c>
      <c r="K69" s="55">
        <f>I69/$O$60*$K$60</f>
        <v>0</v>
      </c>
      <c r="L69" s="55">
        <f>I69/$O$60*$L$60</f>
        <v>0.5</v>
      </c>
      <c r="M69" s="55">
        <f>I69/$O$60*$M$60</f>
        <v>1</v>
      </c>
      <c r="N69" s="55">
        <f>I69/$O$60*$N$60</f>
        <v>1.5</v>
      </c>
      <c r="O69" s="55">
        <f>I69/$O$60*$O$60</f>
        <v>2</v>
      </c>
      <c r="P69" s="70">
        <v>4</v>
      </c>
      <c r="Q69" s="2"/>
    </row>
    <row r="70" spans="2:17" ht="39.75" customHeight="1" x14ac:dyDescent="0.3">
      <c r="B70" s="180" t="s">
        <v>55</v>
      </c>
      <c r="C70" s="180"/>
      <c r="D70" s="180"/>
      <c r="E70" s="180"/>
      <c r="F70" s="180"/>
      <c r="G70" s="180"/>
      <c r="H70" s="36"/>
      <c r="I70" s="32">
        <f>I63+I65+I66+I68+I69+I64</f>
        <v>14</v>
      </c>
      <c r="J70" s="33">
        <f>J67+J62</f>
        <v>12.5</v>
      </c>
      <c r="K70" s="181"/>
      <c r="L70" s="182"/>
      <c r="M70" s="182"/>
      <c r="N70" s="182"/>
      <c r="O70" s="183"/>
      <c r="P70" s="69"/>
      <c r="Q70" s="2"/>
    </row>
    <row r="71" spans="2:17" ht="42.75" customHeight="1" x14ac:dyDescent="0.3">
      <c r="B71" s="177" t="s">
        <v>56</v>
      </c>
      <c r="C71" s="177"/>
      <c r="D71" s="177"/>
      <c r="E71" s="177"/>
      <c r="F71" s="177"/>
      <c r="G71" s="177"/>
      <c r="H71" s="178"/>
      <c r="I71" s="137" t="str">
        <f>I60</f>
        <v>Maximum score</v>
      </c>
      <c r="J71" s="139" t="str">
        <f>J60</f>
        <v xml:space="preserve">Mark awarded by assessor converted into points based on the simulation
</v>
      </c>
      <c r="K71" s="50">
        <v>0</v>
      </c>
      <c r="L71" s="50">
        <v>1</v>
      </c>
      <c r="M71" s="50">
        <v>2</v>
      </c>
      <c r="N71" s="50">
        <v>3</v>
      </c>
      <c r="O71" s="50">
        <v>4</v>
      </c>
      <c r="P71" s="167" t="str">
        <f>P39</f>
        <v>Mark awarded by assessor - simulation</v>
      </c>
      <c r="Q71" s="2"/>
    </row>
    <row r="72" spans="2:17" ht="70.150000000000006" customHeight="1" x14ac:dyDescent="0.3">
      <c r="B72" s="177"/>
      <c r="C72" s="177"/>
      <c r="D72" s="177"/>
      <c r="E72" s="177"/>
      <c r="F72" s="177"/>
      <c r="G72" s="177"/>
      <c r="H72" s="178"/>
      <c r="I72" s="138"/>
      <c r="J72" s="140"/>
      <c r="K72" s="51" t="s">
        <v>27</v>
      </c>
      <c r="L72" s="50" t="s">
        <v>46</v>
      </c>
      <c r="M72" s="50" t="s">
        <v>29</v>
      </c>
      <c r="N72" s="50" t="s">
        <v>30</v>
      </c>
      <c r="O72" s="50" t="s">
        <v>31</v>
      </c>
      <c r="P72" s="168"/>
      <c r="Q72" s="2"/>
    </row>
    <row r="73" spans="2:17" ht="72" customHeight="1" x14ac:dyDescent="0.3">
      <c r="B73" s="169" t="s">
        <v>57</v>
      </c>
      <c r="C73" s="170"/>
      <c r="D73" s="170"/>
      <c r="E73" s="170"/>
      <c r="F73" s="170"/>
      <c r="G73" s="170"/>
      <c r="H73" s="38"/>
      <c r="I73" s="25">
        <f>I74+I75+I76+I77</f>
        <v>10</v>
      </c>
      <c r="J73" s="28">
        <f>J74+J75+J76+J77</f>
        <v>10</v>
      </c>
      <c r="K73" s="164" t="str">
        <f>K67</f>
        <v>Weight of mark in the maximum score</v>
      </c>
      <c r="L73" s="165"/>
      <c r="M73" s="165"/>
      <c r="N73" s="165"/>
      <c r="O73" s="166"/>
      <c r="P73" s="68"/>
      <c r="Q73" s="2"/>
    </row>
    <row r="74" spans="2:17" ht="70.5" customHeight="1" x14ac:dyDescent="0.3">
      <c r="B74" s="161" t="s">
        <v>58</v>
      </c>
      <c r="C74" s="161"/>
      <c r="D74" s="161"/>
      <c r="E74" s="161"/>
      <c r="F74" s="161"/>
      <c r="G74" s="161"/>
      <c r="H74" s="6" t="s">
        <v>59</v>
      </c>
      <c r="I74" s="54">
        <v>3</v>
      </c>
      <c r="J74" s="30">
        <f>IF(P74=0,K74,(IF(P74=1,L74,(IF(P74=2,M74,(IF(P74=3,N74,(IF(P74=4,O74,N/A)))))))))</f>
        <v>3</v>
      </c>
      <c r="K74" s="55">
        <f>I74/$O$71*$K$71</f>
        <v>0</v>
      </c>
      <c r="L74" s="55">
        <f>I74/$O$71*$L$71</f>
        <v>0.75</v>
      </c>
      <c r="M74" s="55">
        <f>I74/$O$71*$M$71</f>
        <v>1.5</v>
      </c>
      <c r="N74" s="55">
        <f>I74/$O$71*$N$71</f>
        <v>2.25</v>
      </c>
      <c r="O74" s="55">
        <f>I74/$O$71*$O$71</f>
        <v>3</v>
      </c>
      <c r="P74" s="70">
        <v>4</v>
      </c>
      <c r="Q74" s="2"/>
    </row>
    <row r="75" spans="2:17" ht="75" customHeight="1" x14ac:dyDescent="0.3">
      <c r="B75" s="161" t="s">
        <v>60</v>
      </c>
      <c r="C75" s="161"/>
      <c r="D75" s="161"/>
      <c r="E75" s="161"/>
      <c r="F75" s="161"/>
      <c r="G75" s="161"/>
      <c r="H75" s="6" t="s">
        <v>59</v>
      </c>
      <c r="I75" s="54">
        <v>2</v>
      </c>
      <c r="J75" s="30">
        <f>IF(P75=0,K75,(IF(P75=1,L75,(IF(P75=2,M75,(IF(P75=3,N75,(IF(P75=4,O75,N/A)))))))))</f>
        <v>2</v>
      </c>
      <c r="K75" s="55">
        <f>I75/$O$71*$K$71</f>
        <v>0</v>
      </c>
      <c r="L75" s="55">
        <f>I75/$O$71*$L$71</f>
        <v>0.5</v>
      </c>
      <c r="M75" s="55">
        <f>I75/$O$71*$M$71</f>
        <v>1</v>
      </c>
      <c r="N75" s="55">
        <f>I75/$O$71*$N$71</f>
        <v>1.5</v>
      </c>
      <c r="O75" s="55">
        <f>I75/$O$71*$O$71</f>
        <v>2</v>
      </c>
      <c r="P75" s="70">
        <v>4</v>
      </c>
      <c r="Q75" s="2"/>
    </row>
    <row r="76" spans="2:17" ht="109.5" customHeight="1" x14ac:dyDescent="0.3">
      <c r="B76" s="161" t="s">
        <v>61</v>
      </c>
      <c r="C76" s="161"/>
      <c r="D76" s="161"/>
      <c r="E76" s="161"/>
      <c r="F76" s="161"/>
      <c r="G76" s="161"/>
      <c r="H76" s="6" t="s">
        <v>62</v>
      </c>
      <c r="I76" s="54">
        <v>3</v>
      </c>
      <c r="J76" s="30">
        <f>IF(P76=0,K76,(IF(P76=1,L76,(IF(P76=2,M76,(IF(P76=3,N76,(IF(P76=4,O76,N/A)))))))))</f>
        <v>3</v>
      </c>
      <c r="K76" s="55">
        <f>I76/$O$71*$K$71</f>
        <v>0</v>
      </c>
      <c r="L76" s="55">
        <f>I76/$O$71*$L$71</f>
        <v>0.75</v>
      </c>
      <c r="M76" s="55">
        <f>I76/$O$71*$M$71</f>
        <v>1.5</v>
      </c>
      <c r="N76" s="55">
        <f>I76/$O$71*$N$71</f>
        <v>2.25</v>
      </c>
      <c r="O76" s="55">
        <f>I76/$O$71*$O$71</f>
        <v>3</v>
      </c>
      <c r="P76" s="70">
        <v>4</v>
      </c>
      <c r="Q76" s="2"/>
    </row>
    <row r="77" spans="2:17" ht="103.5" customHeight="1" x14ac:dyDescent="0.3">
      <c r="B77" s="161" t="s">
        <v>63</v>
      </c>
      <c r="C77" s="161"/>
      <c r="D77" s="161"/>
      <c r="E77" s="161"/>
      <c r="F77" s="161"/>
      <c r="G77" s="161"/>
      <c r="H77" s="6" t="s">
        <v>59</v>
      </c>
      <c r="I77" s="54">
        <v>2</v>
      </c>
      <c r="J77" s="30">
        <f>IF(P77=0,K77,(IF(P77=1,L77,(IF(P77=2,M77,(IF(P77=3,N77,(IF(P77=4,O77,N/A)))))))))</f>
        <v>2</v>
      </c>
      <c r="K77" s="55">
        <f>I77/$O$71*$K$71</f>
        <v>0</v>
      </c>
      <c r="L77" s="55">
        <f>I77/$O$71*$L$71</f>
        <v>0.5</v>
      </c>
      <c r="M77" s="55">
        <f>I77/$O$71*$M$71</f>
        <v>1</v>
      </c>
      <c r="N77" s="55">
        <f>I77/$O$71*$N$71</f>
        <v>1.5</v>
      </c>
      <c r="O77" s="55">
        <f>I77/$O$71*$O$71</f>
        <v>2</v>
      </c>
      <c r="P77" s="70">
        <v>4</v>
      </c>
      <c r="Q77" s="2"/>
    </row>
    <row r="78" spans="2:17" ht="42" customHeight="1" x14ac:dyDescent="0.3">
      <c r="B78" s="180" t="s">
        <v>64</v>
      </c>
      <c r="C78" s="180"/>
      <c r="D78" s="180"/>
      <c r="E78" s="180"/>
      <c r="F78" s="180"/>
      <c r="G78" s="180"/>
      <c r="H78" s="36"/>
      <c r="I78" s="32">
        <f>I74+I75+I76+I77</f>
        <v>10</v>
      </c>
      <c r="J78" s="33">
        <f>J73</f>
        <v>10</v>
      </c>
      <c r="K78" s="181"/>
      <c r="L78" s="182"/>
      <c r="M78" s="182"/>
      <c r="N78" s="182"/>
      <c r="O78" s="183"/>
      <c r="P78" s="69"/>
      <c r="Q78" s="2"/>
    </row>
    <row r="79" spans="2:17" ht="50.25" customHeight="1" x14ac:dyDescent="0.3">
      <c r="B79" s="177" t="s">
        <v>65</v>
      </c>
      <c r="C79" s="177"/>
      <c r="D79" s="177"/>
      <c r="E79" s="177"/>
      <c r="F79" s="177"/>
      <c r="G79" s="177"/>
      <c r="H79" s="178"/>
      <c r="I79" s="137" t="str">
        <f>I60</f>
        <v>Maximum score</v>
      </c>
      <c r="J79" s="179" t="str">
        <f>J71</f>
        <v xml:space="preserve">Mark awarded by assessor converted into points based on the simulation
</v>
      </c>
      <c r="K79" s="50">
        <v>0</v>
      </c>
      <c r="L79" s="50">
        <v>1</v>
      </c>
      <c r="M79" s="50">
        <v>2</v>
      </c>
      <c r="N79" s="50">
        <v>3</v>
      </c>
      <c r="O79" s="50">
        <v>4</v>
      </c>
      <c r="P79" s="167" t="str">
        <f>P39</f>
        <v>Mark awarded by assessor - simulation</v>
      </c>
      <c r="Q79" s="2"/>
    </row>
    <row r="80" spans="2:17" ht="93.75" customHeight="1" x14ac:dyDescent="0.3">
      <c r="B80" s="177"/>
      <c r="C80" s="177"/>
      <c r="D80" s="177"/>
      <c r="E80" s="177"/>
      <c r="F80" s="177"/>
      <c r="G80" s="177"/>
      <c r="H80" s="178"/>
      <c r="I80" s="138"/>
      <c r="J80" s="179"/>
      <c r="K80" s="51" t="s">
        <v>27</v>
      </c>
      <c r="L80" s="50" t="s">
        <v>46</v>
      </c>
      <c r="M80" s="50" t="s">
        <v>29</v>
      </c>
      <c r="N80" s="50" t="s">
        <v>30</v>
      </c>
      <c r="O80" s="50" t="s">
        <v>31</v>
      </c>
      <c r="P80" s="168"/>
      <c r="Q80" s="2"/>
    </row>
    <row r="81" spans="2:17" ht="91.5" customHeight="1" x14ac:dyDescent="0.3">
      <c r="B81" s="191"/>
      <c r="C81" s="192"/>
      <c r="D81" s="192"/>
      <c r="E81" s="192"/>
      <c r="F81" s="192"/>
      <c r="G81" s="192"/>
      <c r="H81" s="193"/>
      <c r="I81" s="39">
        <f>I82+I83+I84+I85+I86</f>
        <v>3</v>
      </c>
      <c r="J81" s="35">
        <f>J82+J83+J84+J86+J86</f>
        <v>2.5</v>
      </c>
      <c r="K81" s="164" t="str">
        <f>K73</f>
        <v>Weight of mark in the maximum score</v>
      </c>
      <c r="L81" s="165"/>
      <c r="M81" s="165"/>
      <c r="N81" s="165"/>
      <c r="O81" s="166"/>
      <c r="P81" s="71"/>
      <c r="Q81" s="2"/>
    </row>
    <row r="82" spans="2:17" ht="68.25" customHeight="1" x14ac:dyDescent="0.3">
      <c r="B82" s="161" t="s">
        <v>114</v>
      </c>
      <c r="C82" s="161"/>
      <c r="D82" s="161"/>
      <c r="E82" s="161"/>
      <c r="F82" s="161"/>
      <c r="G82" s="161"/>
      <c r="H82" s="6" t="s">
        <v>66</v>
      </c>
      <c r="I82" s="54">
        <v>0.5</v>
      </c>
      <c r="J82" s="30">
        <f>IF(P82=0,K82,(IF(P82=1,L82,(IF(P82=2,M82,(IF(P82=3,N82,(IF(P82=4,O82,N/A)))))))))</f>
        <v>0.5</v>
      </c>
      <c r="K82" s="55">
        <f>I82/$O$79*$K$79</f>
        <v>0</v>
      </c>
      <c r="L82" s="55">
        <f>I82/$O$79*$L$79</f>
        <v>0.125</v>
      </c>
      <c r="M82" s="55">
        <f>I82/$O$79*$M$79</f>
        <v>0.25</v>
      </c>
      <c r="N82" s="55">
        <f>I82/$O$79*$N$79</f>
        <v>0.375</v>
      </c>
      <c r="O82" s="55">
        <f>I82/$O$79*$O$79</f>
        <v>0.5</v>
      </c>
      <c r="P82" s="70">
        <v>4</v>
      </c>
      <c r="Q82" s="82"/>
    </row>
    <row r="83" spans="2:17" ht="58.5" customHeight="1" x14ac:dyDescent="0.3">
      <c r="B83" s="161" t="s">
        <v>67</v>
      </c>
      <c r="C83" s="161"/>
      <c r="D83" s="161"/>
      <c r="E83" s="161"/>
      <c r="F83" s="161"/>
      <c r="G83" s="161"/>
      <c r="H83" s="6" t="s">
        <v>66</v>
      </c>
      <c r="I83" s="54">
        <v>0.5</v>
      </c>
      <c r="J83" s="30">
        <f>IF(P83=0,K83,(IF(P83=1,L83,(IF(P83=2,M83,(IF(P83=3,N83,(IF(P83=4,O83,N/A)))))))))</f>
        <v>0.5</v>
      </c>
      <c r="K83" s="55">
        <f>I83/$O$79*$K$79</f>
        <v>0</v>
      </c>
      <c r="L83" s="55">
        <f>I83/$O$79*$L$79</f>
        <v>0.125</v>
      </c>
      <c r="M83" s="55">
        <f>I83/$O$79*$M$79</f>
        <v>0.25</v>
      </c>
      <c r="N83" s="55">
        <f>I83/$O$79*$N$79</f>
        <v>0.375</v>
      </c>
      <c r="O83" s="55">
        <f>I83/$O$79*$O$79</f>
        <v>0.5</v>
      </c>
      <c r="P83" s="70">
        <v>4</v>
      </c>
      <c r="Q83" s="82"/>
    </row>
    <row r="84" spans="2:17" ht="60.75" customHeight="1" x14ac:dyDescent="0.3">
      <c r="B84" s="161" t="s">
        <v>205</v>
      </c>
      <c r="C84" s="161"/>
      <c r="D84" s="161"/>
      <c r="E84" s="161"/>
      <c r="F84" s="161"/>
      <c r="G84" s="161"/>
      <c r="H84" s="6" t="s">
        <v>66</v>
      </c>
      <c r="I84" s="54">
        <v>0.5</v>
      </c>
      <c r="J84" s="30">
        <f>IF(P84=0,K84,(IF(P84=1,L84,(IF(P84=2,M84,(IF(P84=3,N84,(IF(P84=4,O84,N/A)))))))))</f>
        <v>0.5</v>
      </c>
      <c r="K84" s="55">
        <f>I84/$O$79*$K$79</f>
        <v>0</v>
      </c>
      <c r="L84" s="55">
        <f>I84/$O$79*$L$79</f>
        <v>0.125</v>
      </c>
      <c r="M84" s="55">
        <f>I84/$O$79*$M$79</f>
        <v>0.25</v>
      </c>
      <c r="N84" s="55">
        <f>I84/$O$79*$N$79</f>
        <v>0.375</v>
      </c>
      <c r="O84" s="55">
        <f>I84/$O$79*$O$79</f>
        <v>0.5</v>
      </c>
      <c r="P84" s="70">
        <v>4</v>
      </c>
      <c r="Q84" s="82"/>
    </row>
    <row r="85" spans="2:17" ht="60.75" customHeight="1" x14ac:dyDescent="0.3">
      <c r="B85" s="194" t="s">
        <v>206</v>
      </c>
      <c r="C85" s="194"/>
      <c r="D85" s="194"/>
      <c r="E85" s="194"/>
      <c r="F85" s="194"/>
      <c r="G85" s="194"/>
      <c r="H85" s="79" t="s">
        <v>212</v>
      </c>
      <c r="I85" s="78">
        <v>1</v>
      </c>
      <c r="J85" s="30">
        <f>IF(P85=0,K85,(IF(P85=1,L85,(IF(P85=2,M85,(IF(P85=3,N85,(IF(P85=4,O85,N/A)))))))))</f>
        <v>1</v>
      </c>
      <c r="K85" s="55">
        <f>I85/$O$79*$K$79</f>
        <v>0</v>
      </c>
      <c r="L85" s="55">
        <f>I85/$O$79*$L$79</f>
        <v>0.25</v>
      </c>
      <c r="M85" s="55">
        <f>I85/$O$79*$M$79</f>
        <v>0.5</v>
      </c>
      <c r="N85" s="55">
        <f>I85/$O$79*$N$79</f>
        <v>0.75</v>
      </c>
      <c r="O85" s="55">
        <f>I85/$O$79*$O$79</f>
        <v>1</v>
      </c>
      <c r="P85" s="70">
        <v>4</v>
      </c>
      <c r="Q85" s="82"/>
    </row>
    <row r="86" spans="2:17" ht="67.5" customHeight="1" x14ac:dyDescent="0.3">
      <c r="B86" s="161" t="s">
        <v>207</v>
      </c>
      <c r="C86" s="161"/>
      <c r="D86" s="161"/>
      <c r="E86" s="161"/>
      <c r="F86" s="161"/>
      <c r="G86" s="161"/>
      <c r="H86" s="29" t="s">
        <v>68</v>
      </c>
      <c r="I86" s="54">
        <v>0.5</v>
      </c>
      <c r="J86" s="30">
        <f>IF(P86=0,K86,(IF(P86=1,L86,(IF(P86=2,M86,(IF(P86=3,N86,(IF(P86=4,O86,N/A)))))))))</f>
        <v>0.5</v>
      </c>
      <c r="K86" s="55">
        <f>I86/$O$79*$K$79</f>
        <v>0</v>
      </c>
      <c r="L86" s="55">
        <f>I86/$O$79*$L$79</f>
        <v>0.125</v>
      </c>
      <c r="M86" s="55">
        <f>I86/$O$79*$M$79</f>
        <v>0.25</v>
      </c>
      <c r="N86" s="55">
        <f>I86/$O$79*$N$79</f>
        <v>0.375</v>
      </c>
      <c r="O86" s="55">
        <f>I86/$O$79*$O$79</f>
        <v>0.5</v>
      </c>
      <c r="P86" s="70">
        <v>4</v>
      </c>
      <c r="Q86" s="81"/>
    </row>
    <row r="87" spans="2:17" ht="45.75" customHeight="1" x14ac:dyDescent="0.3">
      <c r="B87" s="180" t="s">
        <v>69</v>
      </c>
      <c r="C87" s="180"/>
      <c r="D87" s="180"/>
      <c r="E87" s="180"/>
      <c r="F87" s="180"/>
      <c r="G87" s="180"/>
      <c r="H87" s="40"/>
      <c r="I87" s="32">
        <f>I82+I83+I84+I85+I86</f>
        <v>3</v>
      </c>
      <c r="J87" s="33">
        <f>J82+J83+J84+J85+J86</f>
        <v>3</v>
      </c>
      <c r="K87" s="181"/>
      <c r="L87" s="182"/>
      <c r="M87" s="182"/>
      <c r="N87" s="182"/>
      <c r="O87" s="183"/>
      <c r="P87" s="69"/>
      <c r="Q87" s="2"/>
    </row>
    <row r="88" spans="2:17" ht="92.25" customHeight="1" x14ac:dyDescent="0.3">
      <c r="B88" s="198" t="s">
        <v>204</v>
      </c>
      <c r="C88" s="198"/>
      <c r="D88" s="198"/>
      <c r="E88" s="198"/>
      <c r="F88" s="198"/>
      <c r="G88" s="198"/>
      <c r="H88" s="198"/>
      <c r="I88" s="41">
        <f>I87+I78+I70+I59+I52</f>
        <v>64</v>
      </c>
      <c r="J88" s="42">
        <f>J52+J59+J70+J78+J87</f>
        <v>60</v>
      </c>
      <c r="K88" s="43"/>
      <c r="L88" s="43"/>
      <c r="M88" s="43"/>
      <c r="N88" s="43"/>
      <c r="O88" s="44"/>
      <c r="P88" s="72"/>
      <c r="Q88" s="82"/>
    </row>
    <row r="89" spans="2:17" ht="72" customHeight="1" x14ac:dyDescent="0.3">
      <c r="B89" s="128" t="s">
        <v>70</v>
      </c>
      <c r="C89" s="128"/>
      <c r="D89" s="128"/>
      <c r="E89" s="128"/>
      <c r="F89" s="128"/>
      <c r="G89" s="128"/>
      <c r="H89" s="128"/>
      <c r="I89" s="128"/>
      <c r="J89" s="128"/>
      <c r="K89" s="128"/>
      <c r="L89" s="128"/>
      <c r="M89" s="128"/>
      <c r="N89" s="128"/>
      <c r="O89" s="128"/>
      <c r="P89" s="69"/>
      <c r="Q89" s="2"/>
    </row>
    <row r="90" spans="2:17" ht="58.5" customHeight="1" x14ac:dyDescent="0.3">
      <c r="B90" s="177" t="s">
        <v>71</v>
      </c>
      <c r="C90" s="177"/>
      <c r="D90" s="177"/>
      <c r="E90" s="177"/>
      <c r="F90" s="177"/>
      <c r="G90" s="177"/>
      <c r="H90" s="178"/>
      <c r="I90" s="137" t="str">
        <f>I79</f>
        <v>Maximum score</v>
      </c>
      <c r="J90" s="179" t="str">
        <f>J79</f>
        <v xml:space="preserve">Mark awarded by assessor converted into points based on the simulation
</v>
      </c>
      <c r="K90" s="50">
        <v>0</v>
      </c>
      <c r="L90" s="50">
        <v>1</v>
      </c>
      <c r="M90" s="50">
        <v>2</v>
      </c>
      <c r="N90" s="50">
        <v>3</v>
      </c>
      <c r="O90" s="50">
        <v>4</v>
      </c>
      <c r="P90" s="167" t="str">
        <f>P39</f>
        <v>Mark awarded by assessor - simulation</v>
      </c>
      <c r="Q90" s="2"/>
    </row>
    <row r="91" spans="2:17" ht="83.25" customHeight="1" x14ac:dyDescent="0.3">
      <c r="B91" s="177"/>
      <c r="C91" s="177"/>
      <c r="D91" s="177"/>
      <c r="E91" s="177"/>
      <c r="F91" s="177"/>
      <c r="G91" s="177"/>
      <c r="H91" s="178"/>
      <c r="I91" s="138"/>
      <c r="J91" s="179"/>
      <c r="K91" s="51" t="s">
        <v>27</v>
      </c>
      <c r="L91" s="50" t="s">
        <v>46</v>
      </c>
      <c r="M91" s="50" t="s">
        <v>29</v>
      </c>
      <c r="N91" s="50" t="s">
        <v>30</v>
      </c>
      <c r="O91" s="50" t="s">
        <v>31</v>
      </c>
      <c r="P91" s="168"/>
      <c r="Q91" s="2"/>
    </row>
    <row r="92" spans="2:17" ht="51" customHeight="1" x14ac:dyDescent="0.3">
      <c r="B92" s="195" t="s">
        <v>72</v>
      </c>
      <c r="C92" s="196"/>
      <c r="D92" s="196"/>
      <c r="E92" s="196"/>
      <c r="F92" s="196"/>
      <c r="G92" s="196"/>
      <c r="H92" s="37"/>
      <c r="I92" s="25">
        <f>I93+I94+I95+I96+I97</f>
        <v>15</v>
      </c>
      <c r="J92" s="28">
        <f>J93+J94+J95+J96+J97</f>
        <v>15</v>
      </c>
      <c r="K92" s="164" t="str">
        <f>K81</f>
        <v>Weight of mark in the maximum score</v>
      </c>
      <c r="L92" s="165"/>
      <c r="M92" s="165"/>
      <c r="N92" s="165"/>
      <c r="O92" s="166"/>
      <c r="P92" s="69"/>
      <c r="Q92" s="2"/>
    </row>
    <row r="93" spans="2:17" ht="80.25" customHeight="1" x14ac:dyDescent="0.3">
      <c r="B93" s="197" t="s">
        <v>73</v>
      </c>
      <c r="C93" s="197"/>
      <c r="D93" s="197"/>
      <c r="E93" s="197"/>
      <c r="F93" s="197"/>
      <c r="G93" s="197"/>
      <c r="H93" s="6" t="s">
        <v>74</v>
      </c>
      <c r="I93" s="54">
        <v>3</v>
      </c>
      <c r="J93" s="30">
        <f>IF(P93=0,K93,(IF(P93=1,L93,(IF(P93=2,M93,(IF(P93=3,N93,(IF(P93=4,O93,N/A)))))))))</f>
        <v>3</v>
      </c>
      <c r="K93" s="55">
        <f>I93/$O$90*$K$90</f>
        <v>0</v>
      </c>
      <c r="L93" s="55">
        <f>I93/$O$90*$L$90</f>
        <v>0.75</v>
      </c>
      <c r="M93" s="55">
        <f>I93/$O$90*$M$90</f>
        <v>1.5</v>
      </c>
      <c r="N93" s="55">
        <f>I93/$O$90*$N$90</f>
        <v>2.25</v>
      </c>
      <c r="O93" s="55">
        <f>I93/$O$90*$O$90</f>
        <v>3</v>
      </c>
      <c r="P93" s="70">
        <v>4</v>
      </c>
      <c r="Q93" s="2"/>
    </row>
    <row r="94" spans="2:17" ht="63.75" customHeight="1" x14ac:dyDescent="0.3">
      <c r="B94" s="161" t="s">
        <v>75</v>
      </c>
      <c r="C94" s="161"/>
      <c r="D94" s="161"/>
      <c r="E94" s="161"/>
      <c r="F94" s="161"/>
      <c r="G94" s="161"/>
      <c r="H94" s="29" t="s">
        <v>76</v>
      </c>
      <c r="I94" s="54">
        <v>3</v>
      </c>
      <c r="J94" s="30">
        <f>IF(P94=0,K94,(IF(P94=1,L94,(IF(P94=2,M94,(IF(P94=3,N94,(IF(P94=4,O94,N/A)))))))))</f>
        <v>3</v>
      </c>
      <c r="K94" s="55">
        <f>I94/$O$90*$K$90</f>
        <v>0</v>
      </c>
      <c r="L94" s="55">
        <f>I94/$O$90*$L$90</f>
        <v>0.75</v>
      </c>
      <c r="M94" s="55">
        <f>I94/$O$90*$M$90</f>
        <v>1.5</v>
      </c>
      <c r="N94" s="55">
        <f>I94/$O$90*$N$90</f>
        <v>2.25</v>
      </c>
      <c r="O94" s="55">
        <f>I94/$O$90*$O$90</f>
        <v>3</v>
      </c>
      <c r="P94" s="70">
        <v>4</v>
      </c>
      <c r="Q94" s="2"/>
    </row>
    <row r="95" spans="2:17" ht="58.5" customHeight="1" x14ac:dyDescent="0.3">
      <c r="B95" s="197" t="s">
        <v>77</v>
      </c>
      <c r="C95" s="197"/>
      <c r="D95" s="197"/>
      <c r="E95" s="197"/>
      <c r="F95" s="197"/>
      <c r="G95" s="197"/>
      <c r="H95" s="29" t="s">
        <v>78</v>
      </c>
      <c r="I95" s="54">
        <v>3</v>
      </c>
      <c r="J95" s="30">
        <f>IF(P95=0,K95,(IF(P95=1,L95,(IF(P95=2,M95,(IF(P95=3,N95,(IF(P95=4,O95,N/A)))))))))</f>
        <v>3</v>
      </c>
      <c r="K95" s="55">
        <f>I95/$O$90*$K$90</f>
        <v>0</v>
      </c>
      <c r="L95" s="55">
        <f>I95/$O$90*$L$90</f>
        <v>0.75</v>
      </c>
      <c r="M95" s="55">
        <f>I95/$O$90*$M$90</f>
        <v>1.5</v>
      </c>
      <c r="N95" s="55">
        <f>I95/$O$90*$N$90</f>
        <v>2.25</v>
      </c>
      <c r="O95" s="55">
        <f>I95/$O$90*$O$90</f>
        <v>3</v>
      </c>
      <c r="P95" s="70">
        <v>4</v>
      </c>
      <c r="Q95" s="2"/>
    </row>
    <row r="96" spans="2:17" ht="45" customHeight="1" x14ac:dyDescent="0.3">
      <c r="B96" s="197" t="s">
        <v>79</v>
      </c>
      <c r="C96" s="197"/>
      <c r="D96" s="197"/>
      <c r="E96" s="197"/>
      <c r="F96" s="197"/>
      <c r="G96" s="197"/>
      <c r="H96" s="53" t="s">
        <v>78</v>
      </c>
      <c r="I96" s="54">
        <v>3</v>
      </c>
      <c r="J96" s="30">
        <f>IF(P96=0,K96,(IF(P96=1,L96,(IF(P96=2,M96,(IF(P96=3,N96,(IF(P96=4,O96,N/A)))))))))</f>
        <v>3</v>
      </c>
      <c r="K96" s="55">
        <f>I96/$O$90*$K$90</f>
        <v>0</v>
      </c>
      <c r="L96" s="55">
        <f>I96/$O$90*$L$90</f>
        <v>0.75</v>
      </c>
      <c r="M96" s="55">
        <f>I96/$O$90*$M$90</f>
        <v>1.5</v>
      </c>
      <c r="N96" s="55">
        <f>I96/$O$90*$N$90</f>
        <v>2.25</v>
      </c>
      <c r="O96" s="55">
        <f>I96/$O$90*$O$90</f>
        <v>3</v>
      </c>
      <c r="P96" s="70">
        <v>4</v>
      </c>
      <c r="Q96" s="2"/>
    </row>
    <row r="97" spans="2:17" ht="56.25" customHeight="1" x14ac:dyDescent="0.3">
      <c r="B97" s="200" t="s">
        <v>144</v>
      </c>
      <c r="C97" s="200"/>
      <c r="D97" s="200"/>
      <c r="E97" s="200"/>
      <c r="F97" s="200"/>
      <c r="G97" s="200"/>
      <c r="H97" s="29" t="s">
        <v>80</v>
      </c>
      <c r="I97" s="54">
        <v>3</v>
      </c>
      <c r="J97" s="30">
        <f>IF(P97=0,K97,(IF(P97=1,L97,(IF(P97=2,M97,(IF(P97=3,N97,(IF(P97=4,O97,N/A)))))))))</f>
        <v>3</v>
      </c>
      <c r="K97" s="55">
        <f>I97/$O$90*$K$90</f>
        <v>0</v>
      </c>
      <c r="L97" s="55">
        <f>I97/$O$90*$L$90</f>
        <v>0.75</v>
      </c>
      <c r="M97" s="55">
        <f>I97/$O$90*$M$90</f>
        <v>1.5</v>
      </c>
      <c r="N97" s="55">
        <f>I97/$O$90*$N$90</f>
        <v>2.25</v>
      </c>
      <c r="O97" s="55">
        <f>I97/$O$90*$O$90</f>
        <v>3</v>
      </c>
      <c r="P97" s="70">
        <v>4</v>
      </c>
      <c r="Q97" s="2"/>
    </row>
    <row r="98" spans="2:17" ht="36.75" customHeight="1" x14ac:dyDescent="0.3">
      <c r="B98" s="180" t="s">
        <v>81</v>
      </c>
      <c r="C98" s="180"/>
      <c r="D98" s="180"/>
      <c r="E98" s="180"/>
      <c r="F98" s="180"/>
      <c r="G98" s="180"/>
      <c r="H98" s="36"/>
      <c r="I98" s="32">
        <f>I93+I94+I95+I96+I97</f>
        <v>15</v>
      </c>
      <c r="J98" s="33">
        <f>J93+J94+J95+J96+J97</f>
        <v>15</v>
      </c>
      <c r="K98" s="181"/>
      <c r="L98" s="182"/>
      <c r="M98" s="182"/>
      <c r="N98" s="182"/>
      <c r="O98" s="183"/>
      <c r="P98" s="69"/>
      <c r="Q98" s="2"/>
    </row>
    <row r="99" spans="2:17" ht="37.5" customHeight="1" x14ac:dyDescent="0.3">
      <c r="B99" s="201" t="s">
        <v>82</v>
      </c>
      <c r="C99" s="201"/>
      <c r="D99" s="201"/>
      <c r="E99" s="201"/>
      <c r="F99" s="201"/>
      <c r="G99" s="201"/>
      <c r="H99" s="178"/>
      <c r="I99" s="137" t="str">
        <f>I90</f>
        <v>Maximum score</v>
      </c>
      <c r="J99" s="179" t="str">
        <f>J90</f>
        <v xml:space="preserve">Mark awarded by assessor converted into points based on the simulation
</v>
      </c>
      <c r="K99" s="50">
        <v>0</v>
      </c>
      <c r="L99" s="50">
        <v>1</v>
      </c>
      <c r="M99" s="50">
        <v>2</v>
      </c>
      <c r="N99" s="50">
        <v>3</v>
      </c>
      <c r="O99" s="50">
        <v>4</v>
      </c>
      <c r="P99" s="167" t="str">
        <f>P39</f>
        <v>Mark awarded by assessor - simulation</v>
      </c>
      <c r="Q99" s="2"/>
    </row>
    <row r="100" spans="2:17" ht="107.25" customHeight="1" x14ac:dyDescent="0.3">
      <c r="B100" s="201"/>
      <c r="C100" s="201"/>
      <c r="D100" s="201"/>
      <c r="E100" s="201"/>
      <c r="F100" s="201"/>
      <c r="G100" s="201"/>
      <c r="H100" s="178"/>
      <c r="I100" s="138"/>
      <c r="J100" s="179"/>
      <c r="K100" s="51" t="s">
        <v>27</v>
      </c>
      <c r="L100" s="50" t="s">
        <v>46</v>
      </c>
      <c r="M100" s="50" t="s">
        <v>29</v>
      </c>
      <c r="N100" s="50" t="s">
        <v>30</v>
      </c>
      <c r="O100" s="50" t="s">
        <v>31</v>
      </c>
      <c r="P100" s="168"/>
      <c r="Q100" s="2"/>
    </row>
    <row r="101" spans="2:17" ht="39.75" customHeight="1" x14ac:dyDescent="0.3">
      <c r="B101" s="195" t="s">
        <v>83</v>
      </c>
      <c r="C101" s="196"/>
      <c r="D101" s="196"/>
      <c r="E101" s="196"/>
      <c r="F101" s="196"/>
      <c r="G101" s="196"/>
      <c r="H101" s="37"/>
      <c r="I101" s="25">
        <v>4</v>
      </c>
      <c r="J101" s="28">
        <f>J102+J103</f>
        <v>4</v>
      </c>
      <c r="K101" s="164" t="str">
        <f>K92</f>
        <v>Weight of mark in the maximum score</v>
      </c>
      <c r="L101" s="165"/>
      <c r="M101" s="165"/>
      <c r="N101" s="165"/>
      <c r="O101" s="166"/>
      <c r="P101" s="68"/>
      <c r="Q101" s="2"/>
    </row>
    <row r="102" spans="2:17" ht="58.5" customHeight="1" x14ac:dyDescent="0.3">
      <c r="B102" s="161" t="s">
        <v>84</v>
      </c>
      <c r="C102" s="161"/>
      <c r="D102" s="161"/>
      <c r="E102" s="161"/>
      <c r="F102" s="161"/>
      <c r="G102" s="161"/>
      <c r="H102" s="12" t="s">
        <v>85</v>
      </c>
      <c r="I102" s="54">
        <v>2</v>
      </c>
      <c r="J102" s="30">
        <f>IF(P102=0,K102,(IF(P102=1,L102,(IF(P102=2,M102,(IF(P102=3,N102,(IF(P102=4,O102,N/A)))))))))</f>
        <v>2</v>
      </c>
      <c r="K102" s="55">
        <f>I102/$O$99*$K$99</f>
        <v>0</v>
      </c>
      <c r="L102" s="55">
        <f>I102/$O$99*$L$99</f>
        <v>0.5</v>
      </c>
      <c r="M102" s="55">
        <f>I102/$O$99*$M$99</f>
        <v>1</v>
      </c>
      <c r="N102" s="55">
        <f>I102/$O$99*$N$99</f>
        <v>1.5</v>
      </c>
      <c r="O102" s="55">
        <f>I102/$O$99*$O$99</f>
        <v>2</v>
      </c>
      <c r="P102" s="70">
        <v>4</v>
      </c>
      <c r="Q102" s="2"/>
    </row>
    <row r="103" spans="2:17" ht="59.25" customHeight="1" x14ac:dyDescent="0.3">
      <c r="B103" s="161" t="s">
        <v>86</v>
      </c>
      <c r="C103" s="161"/>
      <c r="D103" s="161"/>
      <c r="E103" s="161"/>
      <c r="F103" s="161"/>
      <c r="G103" s="161"/>
      <c r="H103" s="12" t="s">
        <v>87</v>
      </c>
      <c r="I103" s="54">
        <v>2</v>
      </c>
      <c r="J103" s="30">
        <f>IF(P103=0,K103,(IF(P103=1,L103,(IF(P103=2,M103,(IF(P103=3,N103,(IF(P103=4,O103,N/A)))))))))</f>
        <v>2</v>
      </c>
      <c r="K103" s="55">
        <f>I103/$O$99*$K$99</f>
        <v>0</v>
      </c>
      <c r="L103" s="55">
        <f>I103/$O$99*$L$99</f>
        <v>0.5</v>
      </c>
      <c r="M103" s="55">
        <f>I103/$O$99*$M$99</f>
        <v>1</v>
      </c>
      <c r="N103" s="55">
        <f>I103/$O$99*$N$99</f>
        <v>1.5</v>
      </c>
      <c r="O103" s="55">
        <f>I103/$O$99*$O$99</f>
        <v>2</v>
      </c>
      <c r="P103" s="70">
        <v>4</v>
      </c>
      <c r="Q103" s="2"/>
    </row>
    <row r="104" spans="2:17" ht="27.75" customHeight="1" x14ac:dyDescent="0.3">
      <c r="B104" s="199" t="s">
        <v>88</v>
      </c>
      <c r="C104" s="199"/>
      <c r="D104" s="199"/>
      <c r="E104" s="199"/>
      <c r="F104" s="199"/>
      <c r="G104" s="199"/>
      <c r="H104" s="36"/>
      <c r="I104" s="32">
        <f>I102+I103</f>
        <v>4</v>
      </c>
      <c r="J104" s="33">
        <f>J102+J103</f>
        <v>4</v>
      </c>
      <c r="K104" s="181"/>
      <c r="L104" s="182"/>
      <c r="M104" s="182"/>
      <c r="N104" s="182"/>
      <c r="O104" s="183"/>
      <c r="P104" s="65"/>
      <c r="Q104" s="2"/>
    </row>
    <row r="105" spans="2:17" ht="41.25" customHeight="1" x14ac:dyDescent="0.3">
      <c r="B105" s="177" t="s">
        <v>89</v>
      </c>
      <c r="C105" s="177"/>
      <c r="D105" s="177"/>
      <c r="E105" s="177"/>
      <c r="F105" s="177"/>
      <c r="G105" s="177"/>
      <c r="H105" s="178"/>
      <c r="I105" s="137" t="str">
        <f>I99</f>
        <v>Maximum score</v>
      </c>
      <c r="J105" s="179" t="str">
        <f>J99</f>
        <v xml:space="preserve">Mark awarded by assessor converted into points based on the simulation
</v>
      </c>
      <c r="K105" s="50">
        <v>0</v>
      </c>
      <c r="L105" s="50">
        <v>1</v>
      </c>
      <c r="M105" s="50">
        <v>2</v>
      </c>
      <c r="N105" s="50">
        <v>3</v>
      </c>
      <c r="O105" s="50">
        <v>4</v>
      </c>
      <c r="P105" s="167" t="str">
        <f>P39</f>
        <v>Mark awarded by assessor - simulation</v>
      </c>
      <c r="Q105" s="2"/>
    </row>
    <row r="106" spans="2:17" ht="69.599999999999994" customHeight="1" x14ac:dyDescent="0.3">
      <c r="B106" s="177"/>
      <c r="C106" s="177"/>
      <c r="D106" s="177"/>
      <c r="E106" s="177"/>
      <c r="F106" s="177"/>
      <c r="G106" s="177"/>
      <c r="H106" s="178"/>
      <c r="I106" s="138"/>
      <c r="J106" s="179"/>
      <c r="K106" s="51" t="s">
        <v>27</v>
      </c>
      <c r="L106" s="50" t="s">
        <v>46</v>
      </c>
      <c r="M106" s="50" t="s">
        <v>29</v>
      </c>
      <c r="N106" s="50" t="s">
        <v>30</v>
      </c>
      <c r="O106" s="50" t="s">
        <v>31</v>
      </c>
      <c r="P106" s="168"/>
      <c r="Q106" s="2"/>
    </row>
    <row r="107" spans="2:17" ht="152.25" customHeight="1" x14ac:dyDescent="0.3">
      <c r="B107" s="187" t="s">
        <v>143</v>
      </c>
      <c r="C107" s="187"/>
      <c r="D107" s="187"/>
      <c r="E107" s="187"/>
      <c r="F107" s="187"/>
      <c r="G107" s="187"/>
      <c r="H107" s="37"/>
      <c r="I107" s="25">
        <f>I108+I109+I110+I111+I112+I113+I114</f>
        <v>17</v>
      </c>
      <c r="J107" s="45">
        <f>J108+J109+J110+J111+J112+J113+J114</f>
        <v>17</v>
      </c>
      <c r="K107" s="164" t="str">
        <f>K101</f>
        <v>Weight of mark in the maximum score</v>
      </c>
      <c r="L107" s="165"/>
      <c r="M107" s="165"/>
      <c r="N107" s="165"/>
      <c r="O107" s="166"/>
      <c r="P107" s="68"/>
      <c r="Q107" s="2"/>
    </row>
    <row r="108" spans="2:17" ht="72" customHeight="1" x14ac:dyDescent="0.3">
      <c r="B108" s="161" t="s">
        <v>211</v>
      </c>
      <c r="C108" s="161"/>
      <c r="D108" s="161"/>
      <c r="E108" s="161"/>
      <c r="F108" s="161"/>
      <c r="G108" s="161"/>
      <c r="H108" s="29" t="s">
        <v>118</v>
      </c>
      <c r="I108" s="64">
        <v>3</v>
      </c>
      <c r="J108" s="30">
        <f>IF(P108=0,K108,(IF(P108=1,L108,(IF(P108=2,M108,(IF(P108=3,N108,(IF(P108=4,O108,N/A)))))))))</f>
        <v>3</v>
      </c>
      <c r="K108" s="55">
        <f t="shared" ref="K108:K114" si="0">I108/$O$105*$K$105</f>
        <v>0</v>
      </c>
      <c r="L108" s="55">
        <f t="shared" ref="L108:L114" si="1">I108/$O$105*$L$105</f>
        <v>0.75</v>
      </c>
      <c r="M108" s="55">
        <f t="shared" ref="M108:M114" si="2">I108/$O$105*$M$105</f>
        <v>1.5</v>
      </c>
      <c r="N108" s="55">
        <f t="shared" ref="N108:N114" si="3">I108/$O$105*$N$105</f>
        <v>2.25</v>
      </c>
      <c r="O108" s="55">
        <f t="shared" ref="O108:O114" si="4">I108/$O$105*$O$105</f>
        <v>3</v>
      </c>
      <c r="P108" s="70">
        <v>4</v>
      </c>
      <c r="Q108" s="82"/>
    </row>
    <row r="109" spans="2:17" ht="38.25" customHeight="1" x14ac:dyDescent="0.3">
      <c r="B109" s="188" t="s">
        <v>210</v>
      </c>
      <c r="C109" s="189"/>
      <c r="D109" s="189"/>
      <c r="E109" s="189"/>
      <c r="F109" s="189"/>
      <c r="G109" s="190"/>
      <c r="H109" s="29" t="s">
        <v>117</v>
      </c>
      <c r="I109" s="64">
        <v>2</v>
      </c>
      <c r="J109" s="30">
        <f>IF(P109=0,K109,(IF(P109=1,L109,(IF(P109=2,M109,(IF(P109=3,N109,(IF(P109=4,O109,N/A)))))))))</f>
        <v>2</v>
      </c>
      <c r="K109" s="55">
        <f t="shared" si="0"/>
        <v>0</v>
      </c>
      <c r="L109" s="55">
        <f t="shared" si="1"/>
        <v>0.5</v>
      </c>
      <c r="M109" s="55">
        <f t="shared" si="2"/>
        <v>1</v>
      </c>
      <c r="N109" s="55">
        <f t="shared" si="3"/>
        <v>1.5</v>
      </c>
      <c r="O109" s="55">
        <f t="shared" si="4"/>
        <v>2</v>
      </c>
      <c r="P109" s="70">
        <v>4</v>
      </c>
      <c r="Q109" s="82"/>
    </row>
    <row r="110" spans="2:17" ht="38.25" customHeight="1" x14ac:dyDescent="0.3">
      <c r="B110" s="217" t="s">
        <v>124</v>
      </c>
      <c r="C110" s="218"/>
      <c r="D110" s="218"/>
      <c r="E110" s="218"/>
      <c r="F110" s="218"/>
      <c r="G110" s="219"/>
      <c r="H110" s="29" t="s">
        <v>119</v>
      </c>
      <c r="I110" s="64">
        <v>2</v>
      </c>
      <c r="J110" s="30">
        <f>IF(P110=0,K110,(IF(P110=1,L110,(IF(P110=2,M110,(IF(P110=3,N110,(IF(P110=4,O110,N/A)))))))))</f>
        <v>2</v>
      </c>
      <c r="K110" s="55">
        <f t="shared" si="0"/>
        <v>0</v>
      </c>
      <c r="L110" s="55">
        <f t="shared" si="1"/>
        <v>0.5</v>
      </c>
      <c r="M110" s="55">
        <f t="shared" si="2"/>
        <v>1</v>
      </c>
      <c r="N110" s="55">
        <f t="shared" si="3"/>
        <v>1.5</v>
      </c>
      <c r="O110" s="55">
        <f t="shared" si="4"/>
        <v>2</v>
      </c>
      <c r="P110" s="70">
        <v>4</v>
      </c>
      <c r="Q110" s="2"/>
    </row>
    <row r="111" spans="2:17" ht="39.75" customHeight="1" x14ac:dyDescent="0.3">
      <c r="B111" s="188" t="s">
        <v>209</v>
      </c>
      <c r="C111" s="189"/>
      <c r="D111" s="189"/>
      <c r="E111" s="189"/>
      <c r="F111" s="189"/>
      <c r="G111" s="190"/>
      <c r="H111" s="29" t="s">
        <v>120</v>
      </c>
      <c r="I111" s="54">
        <v>3</v>
      </c>
      <c r="J111" s="30">
        <f>IF(P111=0,K111,(IF(P111=1,L111,(IF(P111=2,M111,(IF(P111=3,N111,(IF(P111=4,O111,N/A)))))))))</f>
        <v>3</v>
      </c>
      <c r="K111" s="55">
        <f t="shared" si="0"/>
        <v>0</v>
      </c>
      <c r="L111" s="55">
        <f t="shared" si="1"/>
        <v>0.75</v>
      </c>
      <c r="M111" s="55">
        <f t="shared" si="2"/>
        <v>1.5</v>
      </c>
      <c r="N111" s="55">
        <f t="shared" si="3"/>
        <v>2.25</v>
      </c>
      <c r="O111" s="55">
        <f t="shared" si="4"/>
        <v>3</v>
      </c>
      <c r="P111" s="70">
        <v>4</v>
      </c>
      <c r="Q111" s="82"/>
    </row>
    <row r="112" spans="2:17" ht="36" customHeight="1" x14ac:dyDescent="0.3">
      <c r="B112" s="161" t="s">
        <v>125</v>
      </c>
      <c r="C112" s="161"/>
      <c r="D112" s="161"/>
      <c r="E112" s="161"/>
      <c r="F112" s="161"/>
      <c r="G112" s="161"/>
      <c r="H112" s="29" t="s">
        <v>121</v>
      </c>
      <c r="I112" s="54">
        <v>2</v>
      </c>
      <c r="J112" s="30">
        <f>IF(P112=0,K112,(IF(P112=1,L112,(IF(P112=2,M112,(IF(P112=3,N112,(IF(P112=4,O112,N/A)))))))))</f>
        <v>2</v>
      </c>
      <c r="K112" s="55">
        <f t="shared" si="0"/>
        <v>0</v>
      </c>
      <c r="L112" s="55">
        <f t="shared" si="1"/>
        <v>0.5</v>
      </c>
      <c r="M112" s="55">
        <f t="shared" si="2"/>
        <v>1</v>
      </c>
      <c r="N112" s="55">
        <f t="shared" si="3"/>
        <v>1.5</v>
      </c>
      <c r="O112" s="55">
        <f t="shared" si="4"/>
        <v>2</v>
      </c>
      <c r="P112" s="70">
        <v>4</v>
      </c>
      <c r="Q112" s="2"/>
    </row>
    <row r="113" spans="2:17" ht="55.5" customHeight="1" x14ac:dyDescent="0.3">
      <c r="B113" s="188" t="s">
        <v>208</v>
      </c>
      <c r="C113" s="189"/>
      <c r="D113" s="189"/>
      <c r="E113" s="189"/>
      <c r="F113" s="189"/>
      <c r="G113" s="190"/>
      <c r="H113" s="29" t="s">
        <v>122</v>
      </c>
      <c r="I113" s="54">
        <v>2</v>
      </c>
      <c r="J113" s="30">
        <f>IF(P113=0,K113,(IF(P113=1,L113,(IF(P113=2,M113,(IF(P113=3,N113,(IF(P113=4,O113,N/A)))))))))</f>
        <v>2</v>
      </c>
      <c r="K113" s="55">
        <f t="shared" si="0"/>
        <v>0</v>
      </c>
      <c r="L113" s="55">
        <f t="shared" si="1"/>
        <v>0.5</v>
      </c>
      <c r="M113" s="55">
        <f t="shared" si="2"/>
        <v>1</v>
      </c>
      <c r="N113" s="55">
        <f t="shared" si="3"/>
        <v>1.5</v>
      </c>
      <c r="O113" s="55">
        <f t="shared" si="4"/>
        <v>2</v>
      </c>
      <c r="P113" s="70">
        <v>4</v>
      </c>
      <c r="Q113" s="82"/>
    </row>
    <row r="114" spans="2:17" ht="42.75" customHeight="1" x14ac:dyDescent="0.3">
      <c r="B114" s="161" t="s">
        <v>126</v>
      </c>
      <c r="C114" s="161"/>
      <c r="D114" s="161"/>
      <c r="E114" s="161"/>
      <c r="F114" s="161"/>
      <c r="G114" s="161"/>
      <c r="H114" s="29" t="s">
        <v>123</v>
      </c>
      <c r="I114" s="54">
        <v>3</v>
      </c>
      <c r="J114" s="30">
        <f>IF(P114=0,K114,(IF(P114=1,L114,(IF(P114=2,M114,(IF(P114=3,N114,(IF(P114=4,O114,N/A)))))))))</f>
        <v>3</v>
      </c>
      <c r="K114" s="55">
        <f t="shared" si="0"/>
        <v>0</v>
      </c>
      <c r="L114" s="55">
        <f t="shared" si="1"/>
        <v>0.75</v>
      </c>
      <c r="M114" s="55">
        <f t="shared" si="2"/>
        <v>1.5</v>
      </c>
      <c r="N114" s="55">
        <f t="shared" si="3"/>
        <v>2.25</v>
      </c>
      <c r="O114" s="55">
        <f t="shared" si="4"/>
        <v>3</v>
      </c>
      <c r="P114" s="70">
        <v>4</v>
      </c>
      <c r="Q114" s="2"/>
    </row>
    <row r="115" spans="2:17" ht="76.5" customHeight="1" x14ac:dyDescent="0.3">
      <c r="B115" s="203" t="s">
        <v>90</v>
      </c>
      <c r="C115" s="203"/>
      <c r="D115" s="203"/>
      <c r="E115" s="203"/>
      <c r="F115" s="203"/>
      <c r="G115" s="203"/>
      <c r="H115" s="40"/>
      <c r="I115" s="32">
        <f>I114+I113+I112+I111+I110+I109+I108</f>
        <v>17</v>
      </c>
      <c r="J115" s="46">
        <f>J108+J109+J110+J111+J112+J113+J114</f>
        <v>17</v>
      </c>
      <c r="K115" s="204"/>
      <c r="L115" s="205"/>
      <c r="M115" s="205"/>
      <c r="N115" s="205"/>
      <c r="O115" s="206"/>
      <c r="P115" s="69"/>
      <c r="Q115" s="2"/>
    </row>
    <row r="116" spans="2:17" ht="42" customHeight="1" x14ac:dyDescent="0.3">
      <c r="B116" s="207" t="s">
        <v>91</v>
      </c>
      <c r="C116" s="208"/>
      <c r="D116" s="208"/>
      <c r="E116" s="208"/>
      <c r="F116" s="208"/>
      <c r="G116" s="208"/>
      <c r="H116" s="208"/>
      <c r="I116" s="52">
        <f>I115+I104+I98</f>
        <v>36</v>
      </c>
      <c r="J116" s="47">
        <f>J98+J104+J115</f>
        <v>36</v>
      </c>
      <c r="K116" s="209"/>
      <c r="L116" s="210"/>
      <c r="M116" s="210"/>
      <c r="N116" s="210"/>
      <c r="O116" s="211"/>
      <c r="P116" s="73"/>
      <c r="Q116" s="2"/>
    </row>
    <row r="117" spans="2:17" ht="39.75" customHeight="1" x14ac:dyDescent="0.3">
      <c r="B117" s="212" t="s">
        <v>92</v>
      </c>
      <c r="C117" s="213"/>
      <c r="D117" s="213"/>
      <c r="E117" s="213"/>
      <c r="F117" s="213"/>
      <c r="G117" s="213"/>
      <c r="H117" s="213"/>
      <c r="I117" s="48">
        <f>I116+I88</f>
        <v>100</v>
      </c>
      <c r="J117" s="49">
        <f>J116+J88</f>
        <v>96</v>
      </c>
      <c r="K117" s="214"/>
      <c r="L117" s="215"/>
      <c r="M117" s="215"/>
      <c r="N117" s="215"/>
      <c r="O117" s="216"/>
      <c r="P117" s="66"/>
      <c r="Q117" s="2"/>
    </row>
    <row r="118" spans="2:17" x14ac:dyDescent="0.3">
      <c r="Q118" s="75"/>
    </row>
    <row r="119" spans="2:17" x14ac:dyDescent="0.3">
      <c r="Q119" s="75"/>
    </row>
    <row r="120" spans="2:17" x14ac:dyDescent="0.3">
      <c r="Q120" s="75"/>
    </row>
    <row r="121" spans="2:17" x14ac:dyDescent="0.3">
      <c r="Q121" s="75"/>
    </row>
    <row r="122" spans="2:17" x14ac:dyDescent="0.3">
      <c r="Q122" s="75"/>
    </row>
    <row r="123" spans="2:17" x14ac:dyDescent="0.3">
      <c r="Q123" s="75"/>
    </row>
    <row r="124" spans="2:17" x14ac:dyDescent="0.3">
      <c r="Q124" s="75"/>
    </row>
    <row r="125" spans="2:17" x14ac:dyDescent="0.3">
      <c r="Q125" s="75"/>
    </row>
    <row r="126" spans="2:17" x14ac:dyDescent="0.3">
      <c r="Q126" s="75"/>
    </row>
    <row r="127" spans="2:17" x14ac:dyDescent="0.3">
      <c r="Q127" s="75"/>
    </row>
    <row r="128" spans="2:17" x14ac:dyDescent="0.3">
      <c r="Q128" s="75"/>
    </row>
    <row r="129" spans="17:17" x14ac:dyDescent="0.3">
      <c r="Q129" s="75"/>
    </row>
    <row r="130" spans="17:17" x14ac:dyDescent="0.3">
      <c r="Q130" s="75"/>
    </row>
    <row r="131" spans="17:17" x14ac:dyDescent="0.3">
      <c r="Q131" s="75"/>
    </row>
    <row r="132" spans="17:17" x14ac:dyDescent="0.3">
      <c r="Q132" s="75"/>
    </row>
    <row r="133" spans="17:17" x14ac:dyDescent="0.3">
      <c r="Q133" s="75"/>
    </row>
    <row r="134" spans="17:17" x14ac:dyDescent="0.3">
      <c r="Q134" s="75"/>
    </row>
    <row r="135" spans="17:17" x14ac:dyDescent="0.3">
      <c r="Q135" s="75"/>
    </row>
    <row r="136" spans="17:17" x14ac:dyDescent="0.3">
      <c r="Q136" s="75"/>
    </row>
    <row r="137" spans="17:17" x14ac:dyDescent="0.3">
      <c r="Q137" s="75"/>
    </row>
    <row r="138" spans="17:17" x14ac:dyDescent="0.3">
      <c r="Q138" s="75"/>
    </row>
    <row r="139" spans="17:17" x14ac:dyDescent="0.3">
      <c r="Q139" s="75"/>
    </row>
    <row r="140" spans="17:17" x14ac:dyDescent="0.3">
      <c r="Q140" s="75"/>
    </row>
    <row r="141" spans="17:17" x14ac:dyDescent="0.3">
      <c r="Q141" s="75"/>
    </row>
    <row r="142" spans="17:17" x14ac:dyDescent="0.3">
      <c r="Q142" s="75"/>
    </row>
    <row r="143" spans="17:17" x14ac:dyDescent="0.3">
      <c r="Q143" s="75"/>
    </row>
    <row r="144" spans="17:17" x14ac:dyDescent="0.3">
      <c r="Q144" s="75"/>
    </row>
    <row r="145" spans="17:17" x14ac:dyDescent="0.3">
      <c r="Q145" s="75"/>
    </row>
    <row r="146" spans="17:17" x14ac:dyDescent="0.3">
      <c r="Q146" s="75"/>
    </row>
    <row r="147" spans="17:17" x14ac:dyDescent="0.3">
      <c r="Q147" s="75"/>
    </row>
    <row r="148" spans="17:17" x14ac:dyDescent="0.3">
      <c r="Q148" s="75"/>
    </row>
    <row r="149" spans="17:17" x14ac:dyDescent="0.3">
      <c r="Q149" s="75"/>
    </row>
    <row r="150" spans="17:17" x14ac:dyDescent="0.3">
      <c r="Q150" s="75"/>
    </row>
    <row r="151" spans="17:17" x14ac:dyDescent="0.3">
      <c r="Q151" s="75"/>
    </row>
    <row r="152" spans="17:17" x14ac:dyDescent="0.3">
      <c r="Q152" s="75"/>
    </row>
    <row r="153" spans="17:17" x14ac:dyDescent="0.3">
      <c r="Q153" s="75"/>
    </row>
    <row r="154" spans="17:17" x14ac:dyDescent="0.3">
      <c r="Q154" s="75"/>
    </row>
    <row r="155" spans="17:17" x14ac:dyDescent="0.3">
      <c r="Q155" s="75"/>
    </row>
    <row r="156" spans="17:17" x14ac:dyDescent="0.3">
      <c r="Q156" s="75"/>
    </row>
    <row r="157" spans="17:17" x14ac:dyDescent="0.3">
      <c r="Q157" s="75"/>
    </row>
    <row r="158" spans="17:17" x14ac:dyDescent="0.3">
      <c r="Q158" s="75"/>
    </row>
    <row r="159" spans="17:17" x14ac:dyDescent="0.3">
      <c r="Q159" s="75"/>
    </row>
    <row r="160" spans="17:17" x14ac:dyDescent="0.3">
      <c r="Q160" s="75"/>
    </row>
    <row r="161" spans="17:17" x14ac:dyDescent="0.3">
      <c r="Q161" s="75"/>
    </row>
    <row r="162" spans="17:17" x14ac:dyDescent="0.3">
      <c r="Q162" s="75"/>
    </row>
    <row r="163" spans="17:17" x14ac:dyDescent="0.3">
      <c r="Q163" s="75"/>
    </row>
    <row r="164" spans="17:17" x14ac:dyDescent="0.3">
      <c r="Q164" s="75"/>
    </row>
    <row r="165" spans="17:17" x14ac:dyDescent="0.3">
      <c r="Q165" s="75"/>
    </row>
    <row r="166" spans="17:17" x14ac:dyDescent="0.3">
      <c r="Q166" s="75"/>
    </row>
    <row r="167" spans="17:17" x14ac:dyDescent="0.3">
      <c r="Q167" s="75"/>
    </row>
    <row r="168" spans="17:17" x14ac:dyDescent="0.3">
      <c r="Q168" s="75"/>
    </row>
    <row r="169" spans="17:17" x14ac:dyDescent="0.3">
      <c r="Q169" s="75"/>
    </row>
    <row r="170" spans="17:17" x14ac:dyDescent="0.3">
      <c r="Q170" s="75"/>
    </row>
    <row r="171" spans="17:17" x14ac:dyDescent="0.3">
      <c r="Q171" s="75"/>
    </row>
    <row r="172" spans="17:17" x14ac:dyDescent="0.3">
      <c r="Q172" s="75"/>
    </row>
    <row r="173" spans="17:17" x14ac:dyDescent="0.3">
      <c r="Q173" s="75"/>
    </row>
    <row r="174" spans="17:17" x14ac:dyDescent="0.3">
      <c r="Q174" s="75"/>
    </row>
    <row r="175" spans="17:17" x14ac:dyDescent="0.3">
      <c r="Q175" s="75"/>
    </row>
    <row r="176" spans="17:17" x14ac:dyDescent="0.3">
      <c r="Q176" s="75"/>
    </row>
    <row r="177" spans="17:17" x14ac:dyDescent="0.3">
      <c r="Q177" s="75"/>
    </row>
    <row r="178" spans="17:17" x14ac:dyDescent="0.3">
      <c r="Q178" s="75"/>
    </row>
    <row r="179" spans="17:17" x14ac:dyDescent="0.3">
      <c r="Q179" s="75"/>
    </row>
    <row r="180" spans="17:17" x14ac:dyDescent="0.3">
      <c r="Q180" s="75"/>
    </row>
    <row r="181" spans="17:17" x14ac:dyDescent="0.3">
      <c r="Q181" s="75"/>
    </row>
    <row r="182" spans="17:17" x14ac:dyDescent="0.3">
      <c r="Q182" s="75"/>
    </row>
    <row r="183" spans="17:17" x14ac:dyDescent="0.3">
      <c r="Q183" s="75"/>
    </row>
    <row r="184" spans="17:17" x14ac:dyDescent="0.3">
      <c r="Q184" s="75"/>
    </row>
    <row r="185" spans="17:17" x14ac:dyDescent="0.3">
      <c r="Q185" s="75"/>
    </row>
    <row r="186" spans="17:17" x14ac:dyDescent="0.3">
      <c r="Q186" s="75"/>
    </row>
    <row r="187" spans="17:17" x14ac:dyDescent="0.3">
      <c r="Q187" s="75"/>
    </row>
    <row r="188" spans="17:17" x14ac:dyDescent="0.3">
      <c r="Q188" s="75"/>
    </row>
    <row r="189" spans="17:17" x14ac:dyDescent="0.3">
      <c r="Q189" s="75"/>
    </row>
    <row r="190" spans="17:17" x14ac:dyDescent="0.3">
      <c r="Q190" s="75"/>
    </row>
    <row r="191" spans="17:17" x14ac:dyDescent="0.3">
      <c r="Q191" s="75"/>
    </row>
    <row r="192" spans="17:17" x14ac:dyDescent="0.3">
      <c r="Q192" s="75"/>
    </row>
    <row r="193" spans="17:17" x14ac:dyDescent="0.3">
      <c r="Q193" s="75"/>
    </row>
    <row r="194" spans="17:17" x14ac:dyDescent="0.3">
      <c r="Q194" s="75"/>
    </row>
    <row r="195" spans="17:17" x14ac:dyDescent="0.3">
      <c r="Q195" s="75"/>
    </row>
    <row r="196" spans="17:17" x14ac:dyDescent="0.3">
      <c r="Q196" s="75"/>
    </row>
    <row r="197" spans="17:17" x14ac:dyDescent="0.3">
      <c r="Q197" s="75"/>
    </row>
    <row r="198" spans="17:17" x14ac:dyDescent="0.3">
      <c r="Q198" s="75"/>
    </row>
    <row r="199" spans="17:17" x14ac:dyDescent="0.3">
      <c r="Q199" s="75"/>
    </row>
    <row r="200" spans="17:17" x14ac:dyDescent="0.3">
      <c r="Q200" s="75"/>
    </row>
    <row r="201" spans="17:17" x14ac:dyDescent="0.3">
      <c r="Q201" s="75"/>
    </row>
    <row r="202" spans="17:17" x14ac:dyDescent="0.3">
      <c r="Q202" s="75"/>
    </row>
    <row r="203" spans="17:17" x14ac:dyDescent="0.3">
      <c r="Q203" s="75"/>
    </row>
    <row r="204" spans="17:17" x14ac:dyDescent="0.3">
      <c r="Q204" s="75"/>
    </row>
    <row r="205" spans="17:17" x14ac:dyDescent="0.3">
      <c r="Q205" s="75"/>
    </row>
    <row r="206" spans="17:17" x14ac:dyDescent="0.3">
      <c r="Q206" s="75"/>
    </row>
    <row r="207" spans="17:17" x14ac:dyDescent="0.3">
      <c r="Q207" s="75"/>
    </row>
    <row r="208" spans="17:17" x14ac:dyDescent="0.3">
      <c r="Q208" s="75"/>
    </row>
    <row r="209" spans="17:17" x14ac:dyDescent="0.3">
      <c r="Q209" s="75"/>
    </row>
    <row r="210" spans="17:17" x14ac:dyDescent="0.3">
      <c r="Q210" s="75"/>
    </row>
    <row r="211" spans="17:17" x14ac:dyDescent="0.3">
      <c r="Q211" s="75"/>
    </row>
    <row r="212" spans="17:17" x14ac:dyDescent="0.3">
      <c r="Q212" s="75"/>
    </row>
    <row r="213" spans="17:17" x14ac:dyDescent="0.3">
      <c r="Q213" s="75"/>
    </row>
    <row r="214" spans="17:17" x14ac:dyDescent="0.3">
      <c r="Q214" s="75"/>
    </row>
    <row r="215" spans="17:17" x14ac:dyDescent="0.3">
      <c r="Q215" s="75"/>
    </row>
    <row r="216" spans="17:17" x14ac:dyDescent="0.3">
      <c r="Q216" s="75"/>
    </row>
    <row r="217" spans="17:17" x14ac:dyDescent="0.3">
      <c r="Q217" s="75"/>
    </row>
    <row r="218" spans="17:17" x14ac:dyDescent="0.3">
      <c r="Q218" s="75"/>
    </row>
    <row r="219" spans="17:17" x14ac:dyDescent="0.3">
      <c r="Q219" s="75"/>
    </row>
    <row r="220" spans="17:17" x14ac:dyDescent="0.3">
      <c r="Q220" s="75"/>
    </row>
    <row r="221" spans="17:17" x14ac:dyDescent="0.3">
      <c r="Q221" s="75"/>
    </row>
    <row r="222" spans="17:17" x14ac:dyDescent="0.3">
      <c r="Q222" s="75"/>
    </row>
    <row r="223" spans="17:17" x14ac:dyDescent="0.3">
      <c r="Q223" s="75"/>
    </row>
    <row r="224" spans="17:17" x14ac:dyDescent="0.3">
      <c r="Q224" s="75"/>
    </row>
    <row r="225" spans="17:17" x14ac:dyDescent="0.3">
      <c r="Q225" s="75"/>
    </row>
    <row r="226" spans="17:17" x14ac:dyDescent="0.3">
      <c r="Q226" s="75"/>
    </row>
    <row r="227" spans="17:17" x14ac:dyDescent="0.3">
      <c r="Q227" s="75"/>
    </row>
    <row r="228" spans="17:17" x14ac:dyDescent="0.3">
      <c r="Q228" s="75"/>
    </row>
    <row r="229" spans="17:17" x14ac:dyDescent="0.3">
      <c r="Q229" s="75"/>
    </row>
    <row r="230" spans="17:17" x14ac:dyDescent="0.3">
      <c r="Q230" s="75"/>
    </row>
    <row r="231" spans="17:17" x14ac:dyDescent="0.3">
      <c r="Q231" s="75"/>
    </row>
    <row r="232" spans="17:17" x14ac:dyDescent="0.3">
      <c r="Q232" s="75"/>
    </row>
    <row r="233" spans="17:17" x14ac:dyDescent="0.3">
      <c r="Q233" s="75"/>
    </row>
    <row r="234" spans="17:17" x14ac:dyDescent="0.3">
      <c r="Q234" s="75"/>
    </row>
    <row r="235" spans="17:17" x14ac:dyDescent="0.3">
      <c r="Q235" s="75"/>
    </row>
    <row r="236" spans="17:17" x14ac:dyDescent="0.3">
      <c r="Q236" s="75"/>
    </row>
    <row r="237" spans="17:17" x14ac:dyDescent="0.3">
      <c r="Q237" s="75"/>
    </row>
    <row r="238" spans="17:17" x14ac:dyDescent="0.3">
      <c r="Q238" s="75"/>
    </row>
    <row r="239" spans="17:17" x14ac:dyDescent="0.3">
      <c r="Q239" s="75"/>
    </row>
    <row r="240" spans="17:17" x14ac:dyDescent="0.3">
      <c r="Q240" s="75"/>
    </row>
    <row r="241" spans="17:17" x14ac:dyDescent="0.3">
      <c r="Q241" s="75"/>
    </row>
    <row r="242" spans="17:17" x14ac:dyDescent="0.3">
      <c r="Q242" s="75"/>
    </row>
    <row r="243" spans="17:17" x14ac:dyDescent="0.3">
      <c r="Q243" s="75"/>
    </row>
    <row r="244" spans="17:17" x14ac:dyDescent="0.3">
      <c r="Q244" s="75"/>
    </row>
    <row r="245" spans="17:17" x14ac:dyDescent="0.3">
      <c r="Q245" s="75"/>
    </row>
    <row r="246" spans="17:17" x14ac:dyDescent="0.3">
      <c r="Q246" s="75"/>
    </row>
    <row r="247" spans="17:17" x14ac:dyDescent="0.3">
      <c r="Q247" s="75"/>
    </row>
    <row r="248" spans="17:17" x14ac:dyDescent="0.3">
      <c r="Q248" s="75"/>
    </row>
    <row r="249" spans="17:17" x14ac:dyDescent="0.3">
      <c r="Q249" s="75"/>
    </row>
    <row r="250" spans="17:17" x14ac:dyDescent="0.3">
      <c r="Q250" s="75"/>
    </row>
    <row r="251" spans="17:17" x14ac:dyDescent="0.3">
      <c r="Q251" s="75"/>
    </row>
    <row r="252" spans="17:17" x14ac:dyDescent="0.3">
      <c r="Q252" s="75"/>
    </row>
    <row r="253" spans="17:17" x14ac:dyDescent="0.3">
      <c r="Q253" s="75"/>
    </row>
    <row r="254" spans="17:17" x14ac:dyDescent="0.3">
      <c r="Q254" s="75"/>
    </row>
    <row r="255" spans="17:17" x14ac:dyDescent="0.3">
      <c r="Q255" s="75"/>
    </row>
    <row r="256" spans="17:17" x14ac:dyDescent="0.3">
      <c r="Q256" s="75"/>
    </row>
    <row r="257" spans="17:17" x14ac:dyDescent="0.3">
      <c r="Q257" s="75"/>
    </row>
    <row r="258" spans="17:17" x14ac:dyDescent="0.3">
      <c r="Q258" s="75"/>
    </row>
    <row r="259" spans="17:17" x14ac:dyDescent="0.3">
      <c r="Q259" s="75"/>
    </row>
    <row r="260" spans="17:17" x14ac:dyDescent="0.3">
      <c r="Q260" s="75"/>
    </row>
    <row r="261" spans="17:17" x14ac:dyDescent="0.3">
      <c r="Q261" s="75"/>
    </row>
    <row r="262" spans="17:17" x14ac:dyDescent="0.3">
      <c r="Q262" s="75"/>
    </row>
    <row r="263" spans="17:17" x14ac:dyDescent="0.3">
      <c r="Q263" s="75"/>
    </row>
    <row r="264" spans="17:17" x14ac:dyDescent="0.3">
      <c r="Q264" s="75"/>
    </row>
    <row r="265" spans="17:17" x14ac:dyDescent="0.3">
      <c r="Q265" s="75"/>
    </row>
    <row r="266" spans="17:17" x14ac:dyDescent="0.3">
      <c r="Q266" s="75"/>
    </row>
    <row r="267" spans="17:17" x14ac:dyDescent="0.3">
      <c r="Q267" s="75"/>
    </row>
    <row r="268" spans="17:17" x14ac:dyDescent="0.3">
      <c r="Q268" s="75"/>
    </row>
    <row r="269" spans="17:17" x14ac:dyDescent="0.3">
      <c r="Q269" s="75"/>
    </row>
    <row r="270" spans="17:17" x14ac:dyDescent="0.3">
      <c r="Q270" s="75"/>
    </row>
    <row r="271" spans="17:17" x14ac:dyDescent="0.3">
      <c r="Q271" s="75"/>
    </row>
    <row r="272" spans="17:17" x14ac:dyDescent="0.3">
      <c r="Q272" s="75"/>
    </row>
    <row r="273" spans="17:17" x14ac:dyDescent="0.3">
      <c r="Q273" s="75"/>
    </row>
    <row r="274" spans="17:17" x14ac:dyDescent="0.3">
      <c r="Q274" s="75"/>
    </row>
    <row r="275" spans="17:17" x14ac:dyDescent="0.3">
      <c r="Q275" s="75"/>
    </row>
    <row r="276" spans="17:17" x14ac:dyDescent="0.3">
      <c r="Q276" s="75"/>
    </row>
    <row r="277" spans="17:17" x14ac:dyDescent="0.3">
      <c r="Q277" s="75"/>
    </row>
    <row r="278" spans="17:17" x14ac:dyDescent="0.3">
      <c r="Q278" s="75"/>
    </row>
    <row r="279" spans="17:17" x14ac:dyDescent="0.3">
      <c r="Q279" s="75"/>
    </row>
    <row r="280" spans="17:17" x14ac:dyDescent="0.3">
      <c r="Q280" s="75"/>
    </row>
    <row r="281" spans="17:17" x14ac:dyDescent="0.3">
      <c r="Q281" s="75"/>
    </row>
    <row r="282" spans="17:17" x14ac:dyDescent="0.3">
      <c r="Q282" s="75"/>
    </row>
    <row r="283" spans="17:17" x14ac:dyDescent="0.3">
      <c r="Q283" s="75"/>
    </row>
    <row r="284" spans="17:17" x14ac:dyDescent="0.3">
      <c r="Q284" s="75"/>
    </row>
    <row r="285" spans="17:17" x14ac:dyDescent="0.3">
      <c r="Q285" s="75"/>
    </row>
    <row r="286" spans="17:17" x14ac:dyDescent="0.3">
      <c r="Q286" s="75"/>
    </row>
    <row r="287" spans="17:17" x14ac:dyDescent="0.3">
      <c r="Q287" s="75"/>
    </row>
    <row r="288" spans="17:17" x14ac:dyDescent="0.3">
      <c r="Q288" s="75"/>
    </row>
    <row r="289" spans="17:17" x14ac:dyDescent="0.3">
      <c r="Q289" s="75"/>
    </row>
    <row r="290" spans="17:17" x14ac:dyDescent="0.3">
      <c r="Q290" s="75"/>
    </row>
    <row r="291" spans="17:17" x14ac:dyDescent="0.3">
      <c r="Q291" s="75"/>
    </row>
    <row r="292" spans="17:17" x14ac:dyDescent="0.3">
      <c r="Q292" s="75"/>
    </row>
    <row r="293" spans="17:17" x14ac:dyDescent="0.3">
      <c r="Q293" s="75"/>
    </row>
    <row r="294" spans="17:17" x14ac:dyDescent="0.3">
      <c r="Q294" s="75"/>
    </row>
    <row r="295" spans="17:17" x14ac:dyDescent="0.3">
      <c r="Q295" s="75"/>
    </row>
    <row r="296" spans="17:17" x14ac:dyDescent="0.3">
      <c r="Q296" s="75"/>
    </row>
    <row r="297" spans="17:17" x14ac:dyDescent="0.3">
      <c r="Q297" s="75"/>
    </row>
    <row r="298" spans="17:17" x14ac:dyDescent="0.3">
      <c r="Q298" s="75"/>
    </row>
    <row r="299" spans="17:17" x14ac:dyDescent="0.3">
      <c r="Q299" s="75"/>
    </row>
    <row r="300" spans="17:17" x14ac:dyDescent="0.3">
      <c r="Q300" s="75"/>
    </row>
    <row r="301" spans="17:17" x14ac:dyDescent="0.3">
      <c r="Q301" s="75"/>
    </row>
    <row r="302" spans="17:17" x14ac:dyDescent="0.3">
      <c r="Q302" s="75"/>
    </row>
    <row r="303" spans="17:17" x14ac:dyDescent="0.3">
      <c r="Q303" s="75"/>
    </row>
    <row r="304" spans="17:17" x14ac:dyDescent="0.3">
      <c r="Q304" s="75"/>
    </row>
    <row r="305" spans="17:17" x14ac:dyDescent="0.3">
      <c r="Q305" s="75"/>
    </row>
    <row r="306" spans="17:17" x14ac:dyDescent="0.3">
      <c r="Q306" s="75"/>
    </row>
    <row r="307" spans="17:17" x14ac:dyDescent="0.3">
      <c r="Q307" s="75"/>
    </row>
    <row r="308" spans="17:17" x14ac:dyDescent="0.3">
      <c r="Q308" s="75"/>
    </row>
    <row r="309" spans="17:17" x14ac:dyDescent="0.3">
      <c r="Q309" s="75"/>
    </row>
    <row r="310" spans="17:17" x14ac:dyDescent="0.3">
      <c r="Q310" s="75"/>
    </row>
    <row r="311" spans="17:17" x14ac:dyDescent="0.3">
      <c r="Q311" s="75"/>
    </row>
    <row r="312" spans="17:17" x14ac:dyDescent="0.3">
      <c r="Q312" s="75"/>
    </row>
    <row r="313" spans="17:17" x14ac:dyDescent="0.3">
      <c r="Q313" s="75"/>
    </row>
    <row r="314" spans="17:17" x14ac:dyDescent="0.3">
      <c r="Q314" s="75"/>
    </row>
    <row r="315" spans="17:17" x14ac:dyDescent="0.3">
      <c r="Q315" s="75"/>
    </row>
    <row r="316" spans="17:17" x14ac:dyDescent="0.3">
      <c r="Q316" s="75"/>
    </row>
    <row r="317" spans="17:17" x14ac:dyDescent="0.3">
      <c r="Q317" s="75"/>
    </row>
    <row r="318" spans="17:17" x14ac:dyDescent="0.3">
      <c r="Q318" s="75"/>
    </row>
    <row r="319" spans="17:17" x14ac:dyDescent="0.3">
      <c r="Q319" s="75"/>
    </row>
    <row r="320" spans="17:17" x14ac:dyDescent="0.3">
      <c r="Q320" s="75"/>
    </row>
    <row r="321" spans="17:17" x14ac:dyDescent="0.3">
      <c r="Q321" s="75"/>
    </row>
    <row r="322" spans="17:17" x14ac:dyDescent="0.3">
      <c r="Q322" s="75"/>
    </row>
    <row r="323" spans="17:17" x14ac:dyDescent="0.3">
      <c r="Q323" s="75"/>
    </row>
    <row r="324" spans="17:17" x14ac:dyDescent="0.3">
      <c r="Q324" s="75"/>
    </row>
    <row r="325" spans="17:17" x14ac:dyDescent="0.3">
      <c r="Q325" s="75"/>
    </row>
    <row r="326" spans="17:17" x14ac:dyDescent="0.3">
      <c r="Q326" s="75"/>
    </row>
    <row r="327" spans="17:17" x14ac:dyDescent="0.3">
      <c r="Q327" s="75"/>
    </row>
    <row r="328" spans="17:17" x14ac:dyDescent="0.3">
      <c r="Q328" s="75"/>
    </row>
    <row r="329" spans="17:17" x14ac:dyDescent="0.3">
      <c r="Q329" s="75"/>
    </row>
    <row r="330" spans="17:17" x14ac:dyDescent="0.3">
      <c r="Q330" s="75"/>
    </row>
    <row r="331" spans="17:17" x14ac:dyDescent="0.3">
      <c r="Q331" s="75"/>
    </row>
    <row r="332" spans="17:17" x14ac:dyDescent="0.3">
      <c r="Q332" s="75"/>
    </row>
    <row r="333" spans="17:17" x14ac:dyDescent="0.3">
      <c r="Q333" s="75"/>
    </row>
    <row r="334" spans="17:17" x14ac:dyDescent="0.3">
      <c r="Q334" s="75"/>
    </row>
    <row r="335" spans="17:17" x14ac:dyDescent="0.3">
      <c r="Q335" s="75"/>
    </row>
    <row r="336" spans="17:17" x14ac:dyDescent="0.3">
      <c r="Q336" s="75"/>
    </row>
    <row r="337" spans="17:17" x14ac:dyDescent="0.3">
      <c r="Q337" s="75"/>
    </row>
    <row r="338" spans="17:17" x14ac:dyDescent="0.3">
      <c r="Q338" s="75"/>
    </row>
    <row r="339" spans="17:17" x14ac:dyDescent="0.3">
      <c r="Q339" s="75"/>
    </row>
    <row r="340" spans="17:17" x14ac:dyDescent="0.3">
      <c r="Q340" s="75"/>
    </row>
    <row r="341" spans="17:17" x14ac:dyDescent="0.3">
      <c r="Q341" s="75"/>
    </row>
    <row r="342" spans="17:17" x14ac:dyDescent="0.3">
      <c r="Q342" s="75"/>
    </row>
    <row r="343" spans="17:17" x14ac:dyDescent="0.3">
      <c r="Q343" s="75"/>
    </row>
    <row r="344" spans="17:17" x14ac:dyDescent="0.3">
      <c r="Q344" s="75"/>
    </row>
    <row r="345" spans="17:17" x14ac:dyDescent="0.3">
      <c r="Q345" s="75"/>
    </row>
    <row r="346" spans="17:17" x14ac:dyDescent="0.3">
      <c r="Q346" s="75"/>
    </row>
    <row r="347" spans="17:17" x14ac:dyDescent="0.3">
      <c r="Q347" s="75"/>
    </row>
    <row r="348" spans="17:17" x14ac:dyDescent="0.3">
      <c r="Q348" s="75"/>
    </row>
    <row r="349" spans="17:17" x14ac:dyDescent="0.3">
      <c r="Q349" s="75"/>
    </row>
    <row r="350" spans="17:17" x14ac:dyDescent="0.3">
      <c r="Q350" s="75"/>
    </row>
    <row r="351" spans="17:17" x14ac:dyDescent="0.3">
      <c r="Q351" s="75"/>
    </row>
    <row r="352" spans="17:17" x14ac:dyDescent="0.3">
      <c r="Q352" s="75"/>
    </row>
    <row r="353" spans="17:17" x14ac:dyDescent="0.3">
      <c r="Q353" s="75"/>
    </row>
    <row r="354" spans="17:17" x14ac:dyDescent="0.3">
      <c r="Q354" s="75"/>
    </row>
    <row r="355" spans="17:17" x14ac:dyDescent="0.3">
      <c r="Q355" s="75"/>
    </row>
    <row r="356" spans="17:17" x14ac:dyDescent="0.3">
      <c r="Q356" s="75"/>
    </row>
    <row r="357" spans="17:17" x14ac:dyDescent="0.3">
      <c r="Q357" s="75"/>
    </row>
    <row r="358" spans="17:17" x14ac:dyDescent="0.3">
      <c r="Q358" s="75"/>
    </row>
    <row r="359" spans="17:17" x14ac:dyDescent="0.3">
      <c r="Q359" s="75"/>
    </row>
    <row r="360" spans="17:17" x14ac:dyDescent="0.3">
      <c r="Q360" s="75"/>
    </row>
    <row r="361" spans="17:17" x14ac:dyDescent="0.3">
      <c r="Q361" s="75"/>
    </row>
    <row r="362" spans="17:17" x14ac:dyDescent="0.3">
      <c r="Q362" s="75"/>
    </row>
    <row r="363" spans="17:17" x14ac:dyDescent="0.3">
      <c r="Q363" s="75"/>
    </row>
    <row r="364" spans="17:17" x14ac:dyDescent="0.3">
      <c r="Q364" s="75"/>
    </row>
    <row r="365" spans="17:17" x14ac:dyDescent="0.3">
      <c r="Q365" s="75"/>
    </row>
    <row r="366" spans="17:17" x14ac:dyDescent="0.3">
      <c r="Q366" s="75"/>
    </row>
    <row r="367" spans="17:17" x14ac:dyDescent="0.3">
      <c r="Q367" s="75"/>
    </row>
    <row r="368" spans="17:17" x14ac:dyDescent="0.3">
      <c r="Q368" s="75"/>
    </row>
    <row r="369" spans="17:17" x14ac:dyDescent="0.3">
      <c r="Q369" s="75"/>
    </row>
    <row r="370" spans="17:17" x14ac:dyDescent="0.3">
      <c r="Q370" s="75"/>
    </row>
    <row r="371" spans="17:17" x14ac:dyDescent="0.3">
      <c r="Q371" s="75"/>
    </row>
    <row r="372" spans="17:17" x14ac:dyDescent="0.3">
      <c r="Q372" s="75"/>
    </row>
    <row r="373" spans="17:17" x14ac:dyDescent="0.3">
      <c r="Q373" s="75"/>
    </row>
    <row r="374" spans="17:17" x14ac:dyDescent="0.3">
      <c r="Q374" s="75"/>
    </row>
    <row r="375" spans="17:17" x14ac:dyDescent="0.3">
      <c r="Q375" s="75"/>
    </row>
    <row r="376" spans="17:17" x14ac:dyDescent="0.3">
      <c r="Q376" s="75"/>
    </row>
    <row r="377" spans="17:17" x14ac:dyDescent="0.3">
      <c r="Q377" s="75"/>
    </row>
    <row r="378" spans="17:17" x14ac:dyDescent="0.3">
      <c r="Q378" s="75"/>
    </row>
    <row r="379" spans="17:17" x14ac:dyDescent="0.3">
      <c r="Q379" s="75"/>
    </row>
    <row r="380" spans="17:17" x14ac:dyDescent="0.3">
      <c r="Q380" s="75"/>
    </row>
    <row r="381" spans="17:17" x14ac:dyDescent="0.3">
      <c r="Q381" s="75"/>
    </row>
    <row r="382" spans="17:17" x14ac:dyDescent="0.3">
      <c r="Q382" s="75"/>
    </row>
    <row r="383" spans="17:17" x14ac:dyDescent="0.3">
      <c r="Q383" s="75"/>
    </row>
    <row r="384" spans="17:17" x14ac:dyDescent="0.3">
      <c r="Q384" s="75"/>
    </row>
    <row r="385" spans="17:17" x14ac:dyDescent="0.3">
      <c r="Q385" s="75"/>
    </row>
    <row r="386" spans="17:17" x14ac:dyDescent="0.3">
      <c r="Q386" s="75"/>
    </row>
    <row r="387" spans="17:17" x14ac:dyDescent="0.3">
      <c r="Q387" s="75"/>
    </row>
    <row r="388" spans="17:17" x14ac:dyDescent="0.3">
      <c r="Q388" s="75"/>
    </row>
    <row r="389" spans="17:17" x14ac:dyDescent="0.3">
      <c r="Q389" s="75"/>
    </row>
    <row r="390" spans="17:17" x14ac:dyDescent="0.3">
      <c r="Q390" s="75"/>
    </row>
    <row r="391" spans="17:17" x14ac:dyDescent="0.3">
      <c r="Q391" s="75"/>
    </row>
    <row r="392" spans="17:17" x14ac:dyDescent="0.3">
      <c r="Q392" s="75"/>
    </row>
    <row r="393" spans="17:17" x14ac:dyDescent="0.3">
      <c r="Q393" s="75"/>
    </row>
    <row r="394" spans="17:17" x14ac:dyDescent="0.3">
      <c r="Q394" s="75"/>
    </row>
    <row r="395" spans="17:17" x14ac:dyDescent="0.3">
      <c r="Q395" s="75"/>
    </row>
    <row r="396" spans="17:17" x14ac:dyDescent="0.3">
      <c r="Q396" s="75"/>
    </row>
    <row r="397" spans="17:17" x14ac:dyDescent="0.3">
      <c r="Q397" s="75"/>
    </row>
    <row r="398" spans="17:17" x14ac:dyDescent="0.3">
      <c r="Q398" s="75"/>
    </row>
    <row r="399" spans="17:17" x14ac:dyDescent="0.3">
      <c r="Q399" s="75"/>
    </row>
    <row r="400" spans="17:17" x14ac:dyDescent="0.3">
      <c r="Q400" s="75"/>
    </row>
    <row r="401" spans="17:17" x14ac:dyDescent="0.3">
      <c r="Q401" s="75"/>
    </row>
    <row r="402" spans="17:17" x14ac:dyDescent="0.3">
      <c r="Q402" s="75"/>
    </row>
    <row r="403" spans="17:17" x14ac:dyDescent="0.3">
      <c r="Q403" s="75"/>
    </row>
    <row r="404" spans="17:17" x14ac:dyDescent="0.3">
      <c r="Q404" s="75"/>
    </row>
    <row r="405" spans="17:17" x14ac:dyDescent="0.3">
      <c r="Q405" s="75"/>
    </row>
    <row r="406" spans="17:17" x14ac:dyDescent="0.3">
      <c r="Q406" s="75"/>
    </row>
    <row r="407" spans="17:17" x14ac:dyDescent="0.3">
      <c r="Q407" s="75"/>
    </row>
    <row r="408" spans="17:17" x14ac:dyDescent="0.3">
      <c r="Q408" s="75"/>
    </row>
    <row r="409" spans="17:17" x14ac:dyDescent="0.3">
      <c r="Q409" s="75"/>
    </row>
    <row r="410" spans="17:17" x14ac:dyDescent="0.3">
      <c r="Q410" s="75"/>
    </row>
    <row r="411" spans="17:17" x14ac:dyDescent="0.3">
      <c r="Q411" s="75"/>
    </row>
    <row r="412" spans="17:17" x14ac:dyDescent="0.3">
      <c r="Q412" s="75"/>
    </row>
    <row r="413" spans="17:17" x14ac:dyDescent="0.3">
      <c r="Q413" s="75"/>
    </row>
    <row r="414" spans="17:17" x14ac:dyDescent="0.3">
      <c r="Q414" s="75"/>
    </row>
    <row r="415" spans="17:17" x14ac:dyDescent="0.3">
      <c r="Q415" s="75"/>
    </row>
    <row r="416" spans="17:17" x14ac:dyDescent="0.3">
      <c r="Q416" s="75"/>
    </row>
    <row r="417" spans="17:17" x14ac:dyDescent="0.3">
      <c r="Q417" s="75"/>
    </row>
    <row r="418" spans="17:17" x14ac:dyDescent="0.3">
      <c r="Q418" s="75"/>
    </row>
    <row r="419" spans="17:17" x14ac:dyDescent="0.3">
      <c r="Q419" s="75"/>
    </row>
    <row r="420" spans="17:17" x14ac:dyDescent="0.3">
      <c r="Q420" s="75"/>
    </row>
    <row r="421" spans="17:17" x14ac:dyDescent="0.3">
      <c r="Q421" s="75"/>
    </row>
    <row r="422" spans="17:17" x14ac:dyDescent="0.3">
      <c r="Q422" s="75"/>
    </row>
    <row r="423" spans="17:17" x14ac:dyDescent="0.3">
      <c r="Q423" s="75"/>
    </row>
    <row r="424" spans="17:17" x14ac:dyDescent="0.3">
      <c r="Q424" s="75"/>
    </row>
    <row r="425" spans="17:17" x14ac:dyDescent="0.3">
      <c r="Q425" s="75"/>
    </row>
    <row r="426" spans="17:17" x14ac:dyDescent="0.3">
      <c r="Q426" s="75"/>
    </row>
    <row r="427" spans="17:17" x14ac:dyDescent="0.3">
      <c r="Q427" s="75"/>
    </row>
    <row r="428" spans="17:17" x14ac:dyDescent="0.3">
      <c r="Q428" s="75"/>
    </row>
    <row r="429" spans="17:17" x14ac:dyDescent="0.3">
      <c r="Q429" s="75"/>
    </row>
    <row r="430" spans="17:17" x14ac:dyDescent="0.3">
      <c r="Q430" s="75"/>
    </row>
    <row r="431" spans="17:17" x14ac:dyDescent="0.3">
      <c r="Q431" s="75"/>
    </row>
    <row r="432" spans="17:17" x14ac:dyDescent="0.3">
      <c r="Q432" s="75"/>
    </row>
    <row r="433" spans="17:17" x14ac:dyDescent="0.3">
      <c r="Q433" s="75"/>
    </row>
    <row r="434" spans="17:17" x14ac:dyDescent="0.3">
      <c r="Q434" s="75"/>
    </row>
    <row r="435" spans="17:17" x14ac:dyDescent="0.3">
      <c r="Q435" s="75"/>
    </row>
    <row r="436" spans="17:17" x14ac:dyDescent="0.3">
      <c r="Q436" s="75"/>
    </row>
    <row r="437" spans="17:17" x14ac:dyDescent="0.3">
      <c r="Q437" s="75"/>
    </row>
    <row r="438" spans="17:17" x14ac:dyDescent="0.3">
      <c r="Q438" s="75"/>
    </row>
    <row r="439" spans="17:17" x14ac:dyDescent="0.3">
      <c r="Q439" s="75"/>
    </row>
    <row r="440" spans="17:17" x14ac:dyDescent="0.3">
      <c r="Q440" s="75"/>
    </row>
    <row r="441" spans="17:17" x14ac:dyDescent="0.3">
      <c r="Q441" s="75"/>
    </row>
    <row r="442" spans="17:17" x14ac:dyDescent="0.3">
      <c r="Q442" s="75"/>
    </row>
    <row r="443" spans="17:17" x14ac:dyDescent="0.3">
      <c r="Q443" s="75"/>
    </row>
    <row r="444" spans="17:17" x14ac:dyDescent="0.3">
      <c r="Q444" s="75"/>
    </row>
    <row r="445" spans="17:17" x14ac:dyDescent="0.3">
      <c r="Q445" s="75"/>
    </row>
    <row r="446" spans="17:17" x14ac:dyDescent="0.3">
      <c r="Q446" s="75"/>
    </row>
    <row r="447" spans="17:17" x14ac:dyDescent="0.3">
      <c r="Q447" s="75"/>
    </row>
    <row r="448" spans="17:17" x14ac:dyDescent="0.3">
      <c r="Q448" s="75"/>
    </row>
    <row r="449" spans="17:17" x14ac:dyDescent="0.3">
      <c r="Q449" s="75"/>
    </row>
    <row r="450" spans="17:17" x14ac:dyDescent="0.3">
      <c r="Q450" s="75"/>
    </row>
    <row r="451" spans="17:17" x14ac:dyDescent="0.3">
      <c r="Q451" s="75"/>
    </row>
    <row r="452" spans="17:17" x14ac:dyDescent="0.3">
      <c r="Q452" s="75"/>
    </row>
    <row r="453" spans="17:17" x14ac:dyDescent="0.3">
      <c r="Q453" s="75"/>
    </row>
    <row r="454" spans="17:17" x14ac:dyDescent="0.3">
      <c r="Q454" s="75"/>
    </row>
    <row r="455" spans="17:17" x14ac:dyDescent="0.3">
      <c r="Q455" s="75"/>
    </row>
    <row r="456" spans="17:17" x14ac:dyDescent="0.3">
      <c r="Q456" s="75"/>
    </row>
    <row r="457" spans="17:17" x14ac:dyDescent="0.3">
      <c r="Q457" s="75"/>
    </row>
    <row r="458" spans="17:17" x14ac:dyDescent="0.3">
      <c r="Q458" s="75"/>
    </row>
    <row r="459" spans="17:17" x14ac:dyDescent="0.3">
      <c r="Q459" s="75"/>
    </row>
    <row r="460" spans="17:17" x14ac:dyDescent="0.3">
      <c r="Q460" s="75"/>
    </row>
    <row r="461" spans="17:17" x14ac:dyDescent="0.3">
      <c r="Q461" s="75"/>
    </row>
    <row r="462" spans="17:17" x14ac:dyDescent="0.3">
      <c r="Q462" s="75"/>
    </row>
    <row r="463" spans="17:17" x14ac:dyDescent="0.3">
      <c r="Q463" s="75"/>
    </row>
    <row r="464" spans="17:17" x14ac:dyDescent="0.3">
      <c r="Q464" s="75"/>
    </row>
    <row r="465" spans="17:17" x14ac:dyDescent="0.3">
      <c r="Q465" s="75"/>
    </row>
    <row r="466" spans="17:17" x14ac:dyDescent="0.3">
      <c r="Q466" s="75"/>
    </row>
    <row r="467" spans="17:17" x14ac:dyDescent="0.3">
      <c r="Q467" s="75"/>
    </row>
    <row r="468" spans="17:17" x14ac:dyDescent="0.3">
      <c r="Q468" s="75"/>
    </row>
    <row r="469" spans="17:17" x14ac:dyDescent="0.3">
      <c r="Q469" s="75"/>
    </row>
    <row r="470" spans="17:17" x14ac:dyDescent="0.3">
      <c r="Q470" s="75"/>
    </row>
    <row r="471" spans="17:17" x14ac:dyDescent="0.3">
      <c r="Q471" s="75"/>
    </row>
    <row r="472" spans="17:17" x14ac:dyDescent="0.3">
      <c r="Q472" s="75"/>
    </row>
    <row r="473" spans="17:17" x14ac:dyDescent="0.3">
      <c r="Q473" s="75"/>
    </row>
    <row r="474" spans="17:17" x14ac:dyDescent="0.3">
      <c r="Q474" s="75"/>
    </row>
    <row r="475" spans="17:17" x14ac:dyDescent="0.3">
      <c r="Q475" s="75"/>
    </row>
    <row r="476" spans="17:17" x14ac:dyDescent="0.3">
      <c r="Q476" s="75"/>
    </row>
    <row r="477" spans="17:17" x14ac:dyDescent="0.3">
      <c r="Q477" s="75"/>
    </row>
    <row r="478" spans="17:17" x14ac:dyDescent="0.3">
      <c r="Q478" s="75"/>
    </row>
    <row r="479" spans="17:17" x14ac:dyDescent="0.3">
      <c r="Q479" s="75"/>
    </row>
    <row r="480" spans="17:17" x14ac:dyDescent="0.3">
      <c r="Q480" s="75"/>
    </row>
    <row r="481" spans="17:17" x14ac:dyDescent="0.3">
      <c r="Q481" s="75"/>
    </row>
    <row r="482" spans="17:17" x14ac:dyDescent="0.3">
      <c r="Q482" s="75"/>
    </row>
    <row r="483" spans="17:17" x14ac:dyDescent="0.3">
      <c r="Q483" s="75"/>
    </row>
    <row r="484" spans="17:17" x14ac:dyDescent="0.3">
      <c r="Q484" s="75"/>
    </row>
    <row r="485" spans="17:17" x14ac:dyDescent="0.3">
      <c r="Q485" s="75"/>
    </row>
    <row r="486" spans="17:17" x14ac:dyDescent="0.3">
      <c r="Q486" s="75"/>
    </row>
    <row r="487" spans="17:17" x14ac:dyDescent="0.3">
      <c r="Q487" s="75"/>
    </row>
    <row r="488" spans="17:17" x14ac:dyDescent="0.3">
      <c r="Q488" s="75"/>
    </row>
    <row r="489" spans="17:17" x14ac:dyDescent="0.3">
      <c r="Q489" s="75"/>
    </row>
    <row r="490" spans="17:17" x14ac:dyDescent="0.3">
      <c r="Q490" s="75"/>
    </row>
    <row r="491" spans="17:17" x14ac:dyDescent="0.3">
      <c r="Q491" s="75"/>
    </row>
    <row r="492" spans="17:17" x14ac:dyDescent="0.3">
      <c r="Q492" s="75"/>
    </row>
    <row r="493" spans="17:17" x14ac:dyDescent="0.3">
      <c r="Q493" s="75"/>
    </row>
    <row r="494" spans="17:17" x14ac:dyDescent="0.3">
      <c r="Q494" s="75"/>
    </row>
    <row r="495" spans="17:17" x14ac:dyDescent="0.3">
      <c r="Q495" s="75"/>
    </row>
    <row r="496" spans="17:17" x14ac:dyDescent="0.3">
      <c r="Q496" s="75"/>
    </row>
    <row r="497" spans="17:17" x14ac:dyDescent="0.3">
      <c r="Q497" s="75"/>
    </row>
    <row r="498" spans="17:17" x14ac:dyDescent="0.3">
      <c r="Q498" s="75"/>
    </row>
    <row r="499" spans="17:17" x14ac:dyDescent="0.3">
      <c r="Q499" s="75"/>
    </row>
    <row r="500" spans="17:17" x14ac:dyDescent="0.3">
      <c r="Q500" s="75"/>
    </row>
    <row r="501" spans="17:17" x14ac:dyDescent="0.3">
      <c r="Q501" s="75"/>
    </row>
    <row r="502" spans="17:17" x14ac:dyDescent="0.3">
      <c r="Q502" s="75"/>
    </row>
    <row r="503" spans="17:17" x14ac:dyDescent="0.3">
      <c r="Q503" s="75"/>
    </row>
    <row r="504" spans="17:17" x14ac:dyDescent="0.3">
      <c r="Q504" s="75"/>
    </row>
    <row r="505" spans="17:17" x14ac:dyDescent="0.3">
      <c r="Q505" s="75"/>
    </row>
    <row r="506" spans="17:17" x14ac:dyDescent="0.3">
      <c r="Q506" s="75"/>
    </row>
    <row r="507" spans="17:17" x14ac:dyDescent="0.3">
      <c r="Q507" s="75"/>
    </row>
    <row r="508" spans="17:17" x14ac:dyDescent="0.3">
      <c r="Q508" s="75"/>
    </row>
    <row r="509" spans="17:17" x14ac:dyDescent="0.3">
      <c r="Q509" s="75"/>
    </row>
    <row r="510" spans="17:17" x14ac:dyDescent="0.3">
      <c r="Q510" s="75"/>
    </row>
    <row r="511" spans="17:17" x14ac:dyDescent="0.3">
      <c r="Q511" s="75"/>
    </row>
    <row r="512" spans="17:17" x14ac:dyDescent="0.3">
      <c r="Q512" s="75"/>
    </row>
    <row r="513" spans="17:17" x14ac:dyDescent="0.3">
      <c r="Q513" s="75"/>
    </row>
    <row r="514" spans="17:17" x14ac:dyDescent="0.3">
      <c r="Q514" s="75"/>
    </row>
    <row r="515" spans="17:17" x14ac:dyDescent="0.3">
      <c r="Q515" s="75"/>
    </row>
    <row r="516" spans="17:17" x14ac:dyDescent="0.3">
      <c r="Q516" s="75"/>
    </row>
    <row r="517" spans="17:17" x14ac:dyDescent="0.3">
      <c r="Q517" s="75"/>
    </row>
    <row r="518" spans="17:17" x14ac:dyDescent="0.3">
      <c r="Q518" s="75"/>
    </row>
    <row r="519" spans="17:17" x14ac:dyDescent="0.3">
      <c r="Q519" s="75"/>
    </row>
    <row r="520" spans="17:17" x14ac:dyDescent="0.3">
      <c r="Q520" s="75"/>
    </row>
    <row r="521" spans="17:17" x14ac:dyDescent="0.3">
      <c r="Q521" s="75"/>
    </row>
    <row r="522" spans="17:17" x14ac:dyDescent="0.3">
      <c r="Q522" s="75"/>
    </row>
    <row r="523" spans="17:17" x14ac:dyDescent="0.3">
      <c r="Q523" s="75"/>
    </row>
    <row r="524" spans="17:17" x14ac:dyDescent="0.3">
      <c r="Q524" s="75"/>
    </row>
    <row r="525" spans="17:17" x14ac:dyDescent="0.3">
      <c r="Q525" s="75"/>
    </row>
    <row r="526" spans="17:17" x14ac:dyDescent="0.3">
      <c r="Q526" s="75"/>
    </row>
    <row r="527" spans="17:17" x14ac:dyDescent="0.3">
      <c r="Q527" s="75"/>
    </row>
    <row r="528" spans="17:17" x14ac:dyDescent="0.3">
      <c r="Q528" s="75"/>
    </row>
    <row r="529" spans="17:17" x14ac:dyDescent="0.3">
      <c r="Q529" s="75"/>
    </row>
    <row r="530" spans="17:17" x14ac:dyDescent="0.3">
      <c r="Q530" s="75"/>
    </row>
    <row r="531" spans="17:17" x14ac:dyDescent="0.3">
      <c r="Q531" s="75"/>
    </row>
    <row r="532" spans="17:17" x14ac:dyDescent="0.3">
      <c r="Q532" s="75"/>
    </row>
    <row r="533" spans="17:17" x14ac:dyDescent="0.3">
      <c r="Q533" s="75"/>
    </row>
    <row r="534" spans="17:17" x14ac:dyDescent="0.3">
      <c r="Q534" s="75"/>
    </row>
    <row r="535" spans="17:17" x14ac:dyDescent="0.3">
      <c r="Q535" s="75"/>
    </row>
    <row r="536" spans="17:17" x14ac:dyDescent="0.3">
      <c r="Q536" s="75"/>
    </row>
    <row r="537" spans="17:17" x14ac:dyDescent="0.3">
      <c r="Q537" s="75"/>
    </row>
    <row r="538" spans="17:17" x14ac:dyDescent="0.3">
      <c r="Q538" s="75"/>
    </row>
    <row r="539" spans="17:17" x14ac:dyDescent="0.3">
      <c r="Q539" s="75"/>
    </row>
    <row r="540" spans="17:17" x14ac:dyDescent="0.3">
      <c r="Q540" s="75"/>
    </row>
    <row r="541" spans="17:17" x14ac:dyDescent="0.3">
      <c r="Q541" s="75"/>
    </row>
    <row r="542" spans="17:17" x14ac:dyDescent="0.3">
      <c r="Q542" s="75"/>
    </row>
    <row r="543" spans="17:17" x14ac:dyDescent="0.3">
      <c r="Q543" s="75"/>
    </row>
    <row r="544" spans="17:17" x14ac:dyDescent="0.3">
      <c r="Q544" s="75"/>
    </row>
    <row r="545" spans="17:17" x14ac:dyDescent="0.3">
      <c r="Q545" s="75"/>
    </row>
    <row r="546" spans="17:17" x14ac:dyDescent="0.3">
      <c r="Q546" s="75"/>
    </row>
    <row r="547" spans="17:17" x14ac:dyDescent="0.3">
      <c r="Q547" s="75"/>
    </row>
    <row r="548" spans="17:17" x14ac:dyDescent="0.3">
      <c r="Q548" s="75"/>
    </row>
    <row r="549" spans="17:17" x14ac:dyDescent="0.3">
      <c r="Q549" s="75"/>
    </row>
    <row r="550" spans="17:17" x14ac:dyDescent="0.3">
      <c r="Q550" s="75"/>
    </row>
    <row r="551" spans="17:17" x14ac:dyDescent="0.3">
      <c r="Q551" s="75"/>
    </row>
    <row r="552" spans="17:17" x14ac:dyDescent="0.3">
      <c r="Q552" s="75"/>
    </row>
    <row r="553" spans="17:17" x14ac:dyDescent="0.3">
      <c r="Q553" s="75"/>
    </row>
    <row r="554" spans="17:17" x14ac:dyDescent="0.3">
      <c r="Q554" s="75"/>
    </row>
    <row r="555" spans="17:17" x14ac:dyDescent="0.3">
      <c r="Q555" s="75"/>
    </row>
    <row r="556" spans="17:17" x14ac:dyDescent="0.3">
      <c r="Q556" s="75"/>
    </row>
    <row r="557" spans="17:17" x14ac:dyDescent="0.3">
      <c r="Q557" s="75"/>
    </row>
    <row r="558" spans="17:17" x14ac:dyDescent="0.3">
      <c r="Q558" s="75"/>
    </row>
    <row r="559" spans="17:17" x14ac:dyDescent="0.3">
      <c r="Q559" s="75"/>
    </row>
    <row r="560" spans="17:17" x14ac:dyDescent="0.3">
      <c r="Q560" s="75"/>
    </row>
    <row r="561" spans="17:17" x14ac:dyDescent="0.3">
      <c r="Q561" s="75"/>
    </row>
    <row r="562" spans="17:17" x14ac:dyDescent="0.3">
      <c r="Q562" s="75"/>
    </row>
    <row r="563" spans="17:17" x14ac:dyDescent="0.3">
      <c r="Q563" s="75"/>
    </row>
    <row r="564" spans="17:17" x14ac:dyDescent="0.3">
      <c r="Q564" s="75"/>
    </row>
    <row r="565" spans="17:17" x14ac:dyDescent="0.3">
      <c r="Q565" s="75"/>
    </row>
    <row r="566" spans="17:17" x14ac:dyDescent="0.3">
      <c r="Q566" s="75"/>
    </row>
    <row r="567" spans="17:17" x14ac:dyDescent="0.3">
      <c r="Q567" s="75"/>
    </row>
    <row r="568" spans="17:17" x14ac:dyDescent="0.3">
      <c r="Q568" s="75"/>
    </row>
    <row r="569" spans="17:17" x14ac:dyDescent="0.3">
      <c r="Q569" s="75"/>
    </row>
    <row r="570" spans="17:17" x14ac:dyDescent="0.3">
      <c r="Q570" s="75"/>
    </row>
    <row r="571" spans="17:17" x14ac:dyDescent="0.3">
      <c r="Q571" s="75"/>
    </row>
    <row r="572" spans="17:17" x14ac:dyDescent="0.3">
      <c r="Q572" s="75"/>
    </row>
    <row r="573" spans="17:17" x14ac:dyDescent="0.3">
      <c r="Q573" s="75"/>
    </row>
    <row r="574" spans="17:17" x14ac:dyDescent="0.3">
      <c r="Q574" s="75"/>
    </row>
    <row r="575" spans="17:17" x14ac:dyDescent="0.3">
      <c r="Q575" s="75"/>
    </row>
    <row r="576" spans="17:17" x14ac:dyDescent="0.3">
      <c r="Q576" s="75"/>
    </row>
    <row r="577" spans="17:17" x14ac:dyDescent="0.3">
      <c r="Q577" s="75"/>
    </row>
    <row r="578" spans="17:17" x14ac:dyDescent="0.3">
      <c r="Q578" s="75"/>
    </row>
    <row r="579" spans="17:17" x14ac:dyDescent="0.3">
      <c r="Q579" s="75"/>
    </row>
    <row r="580" spans="17:17" x14ac:dyDescent="0.3">
      <c r="Q580" s="75"/>
    </row>
    <row r="581" spans="17:17" x14ac:dyDescent="0.3">
      <c r="Q581" s="75"/>
    </row>
    <row r="582" spans="17:17" x14ac:dyDescent="0.3">
      <c r="Q582" s="75"/>
    </row>
    <row r="583" spans="17:17" x14ac:dyDescent="0.3">
      <c r="Q583" s="75"/>
    </row>
    <row r="584" spans="17:17" x14ac:dyDescent="0.3">
      <c r="Q584" s="75"/>
    </row>
    <row r="585" spans="17:17" x14ac:dyDescent="0.3">
      <c r="Q585" s="75"/>
    </row>
    <row r="586" spans="17:17" x14ac:dyDescent="0.3">
      <c r="Q586" s="75"/>
    </row>
    <row r="587" spans="17:17" x14ac:dyDescent="0.3">
      <c r="Q587" s="75"/>
    </row>
    <row r="588" spans="17:17" x14ac:dyDescent="0.3">
      <c r="Q588" s="75"/>
    </row>
    <row r="589" spans="17:17" x14ac:dyDescent="0.3">
      <c r="Q589" s="75"/>
    </row>
    <row r="590" spans="17:17" x14ac:dyDescent="0.3">
      <c r="Q590" s="75"/>
    </row>
    <row r="591" spans="17:17" x14ac:dyDescent="0.3">
      <c r="Q591" s="75"/>
    </row>
    <row r="592" spans="17:17" x14ac:dyDescent="0.3">
      <c r="Q592" s="75"/>
    </row>
    <row r="593" spans="17:17" x14ac:dyDescent="0.3">
      <c r="Q593" s="75"/>
    </row>
    <row r="594" spans="17:17" x14ac:dyDescent="0.3">
      <c r="Q594" s="75"/>
    </row>
    <row r="595" spans="17:17" x14ac:dyDescent="0.3">
      <c r="Q595" s="75"/>
    </row>
    <row r="596" spans="17:17" x14ac:dyDescent="0.3">
      <c r="Q596" s="75"/>
    </row>
    <row r="597" spans="17:17" x14ac:dyDescent="0.3">
      <c r="Q597" s="75"/>
    </row>
    <row r="598" spans="17:17" x14ac:dyDescent="0.3">
      <c r="Q598" s="75"/>
    </row>
    <row r="599" spans="17:17" x14ac:dyDescent="0.3">
      <c r="Q599" s="75"/>
    </row>
    <row r="600" spans="17:17" x14ac:dyDescent="0.3">
      <c r="Q600" s="75"/>
    </row>
    <row r="601" spans="17:17" x14ac:dyDescent="0.3">
      <c r="Q601" s="75"/>
    </row>
    <row r="602" spans="17:17" x14ac:dyDescent="0.3">
      <c r="Q602" s="75"/>
    </row>
    <row r="603" spans="17:17" x14ac:dyDescent="0.3">
      <c r="Q603" s="75"/>
    </row>
    <row r="604" spans="17:17" x14ac:dyDescent="0.3">
      <c r="Q604" s="75"/>
    </row>
    <row r="605" spans="17:17" x14ac:dyDescent="0.3">
      <c r="Q605" s="75"/>
    </row>
    <row r="606" spans="17:17" x14ac:dyDescent="0.3">
      <c r="Q606" s="75"/>
    </row>
    <row r="607" spans="17:17" x14ac:dyDescent="0.3">
      <c r="Q607" s="75"/>
    </row>
    <row r="608" spans="17:17" x14ac:dyDescent="0.3">
      <c r="Q608" s="75"/>
    </row>
    <row r="609" spans="17:17" x14ac:dyDescent="0.3">
      <c r="Q609" s="75"/>
    </row>
    <row r="610" spans="17:17" x14ac:dyDescent="0.3">
      <c r="Q610" s="75"/>
    </row>
    <row r="611" spans="17:17" x14ac:dyDescent="0.3">
      <c r="Q611" s="75"/>
    </row>
    <row r="612" spans="17:17" x14ac:dyDescent="0.3">
      <c r="Q612" s="75"/>
    </row>
    <row r="613" spans="17:17" x14ac:dyDescent="0.3">
      <c r="Q613" s="75"/>
    </row>
    <row r="614" spans="17:17" x14ac:dyDescent="0.3">
      <c r="Q614" s="75"/>
    </row>
    <row r="615" spans="17:17" x14ac:dyDescent="0.3">
      <c r="Q615" s="75"/>
    </row>
    <row r="616" spans="17:17" x14ac:dyDescent="0.3">
      <c r="Q616" s="75"/>
    </row>
    <row r="617" spans="17:17" x14ac:dyDescent="0.3">
      <c r="Q617" s="75"/>
    </row>
    <row r="618" spans="17:17" x14ac:dyDescent="0.3">
      <c r="Q618" s="75"/>
    </row>
    <row r="619" spans="17:17" x14ac:dyDescent="0.3">
      <c r="Q619" s="75"/>
    </row>
    <row r="620" spans="17:17" x14ac:dyDescent="0.3">
      <c r="Q620" s="75"/>
    </row>
    <row r="621" spans="17:17" x14ac:dyDescent="0.3">
      <c r="Q621" s="75"/>
    </row>
    <row r="622" spans="17:17" x14ac:dyDescent="0.3">
      <c r="Q622" s="75"/>
    </row>
    <row r="623" spans="17:17" x14ac:dyDescent="0.3">
      <c r="Q623" s="75"/>
    </row>
    <row r="624" spans="17:17" x14ac:dyDescent="0.3">
      <c r="Q624" s="75"/>
    </row>
    <row r="625" spans="17:17" x14ac:dyDescent="0.3">
      <c r="Q625" s="75"/>
    </row>
    <row r="626" spans="17:17" x14ac:dyDescent="0.3">
      <c r="Q626" s="75"/>
    </row>
    <row r="627" spans="17:17" x14ac:dyDescent="0.3">
      <c r="Q627" s="75"/>
    </row>
    <row r="628" spans="17:17" x14ac:dyDescent="0.3">
      <c r="Q628" s="75"/>
    </row>
    <row r="629" spans="17:17" x14ac:dyDescent="0.3">
      <c r="Q629" s="75"/>
    </row>
    <row r="630" spans="17:17" x14ac:dyDescent="0.3">
      <c r="Q630" s="75"/>
    </row>
    <row r="631" spans="17:17" x14ac:dyDescent="0.3">
      <c r="Q631" s="75"/>
    </row>
    <row r="632" spans="17:17" x14ac:dyDescent="0.3">
      <c r="Q632" s="75"/>
    </row>
    <row r="633" spans="17:17" x14ac:dyDescent="0.3">
      <c r="Q633" s="75"/>
    </row>
    <row r="634" spans="17:17" x14ac:dyDescent="0.3">
      <c r="Q634" s="75"/>
    </row>
    <row r="635" spans="17:17" x14ac:dyDescent="0.3">
      <c r="Q635" s="75"/>
    </row>
    <row r="636" spans="17:17" x14ac:dyDescent="0.3">
      <c r="Q636" s="75"/>
    </row>
    <row r="637" spans="17:17" x14ac:dyDescent="0.3">
      <c r="Q637" s="75"/>
    </row>
    <row r="638" spans="17:17" x14ac:dyDescent="0.3">
      <c r="Q638" s="75"/>
    </row>
    <row r="639" spans="17:17" x14ac:dyDescent="0.3">
      <c r="Q639" s="75"/>
    </row>
    <row r="640" spans="17:17" x14ac:dyDescent="0.3">
      <c r="Q640" s="75"/>
    </row>
    <row r="641" spans="17:17" x14ac:dyDescent="0.3">
      <c r="Q641" s="75"/>
    </row>
    <row r="642" spans="17:17" x14ac:dyDescent="0.3">
      <c r="Q642" s="75"/>
    </row>
    <row r="643" spans="17:17" x14ac:dyDescent="0.3">
      <c r="Q643" s="75"/>
    </row>
    <row r="644" spans="17:17" x14ac:dyDescent="0.3">
      <c r="Q644" s="75"/>
    </row>
    <row r="645" spans="17:17" x14ac:dyDescent="0.3">
      <c r="Q645" s="75"/>
    </row>
    <row r="646" spans="17:17" x14ac:dyDescent="0.3">
      <c r="Q646" s="75"/>
    </row>
    <row r="647" spans="17:17" x14ac:dyDescent="0.3">
      <c r="Q647" s="75"/>
    </row>
    <row r="648" spans="17:17" x14ac:dyDescent="0.3">
      <c r="Q648" s="75"/>
    </row>
    <row r="649" spans="17:17" x14ac:dyDescent="0.3">
      <c r="Q649" s="75"/>
    </row>
    <row r="650" spans="17:17" x14ac:dyDescent="0.3">
      <c r="Q650" s="75"/>
    </row>
    <row r="651" spans="17:17" x14ac:dyDescent="0.3">
      <c r="Q651" s="75"/>
    </row>
    <row r="652" spans="17:17" x14ac:dyDescent="0.3">
      <c r="Q652" s="75"/>
    </row>
    <row r="653" spans="17:17" x14ac:dyDescent="0.3">
      <c r="Q653" s="75"/>
    </row>
    <row r="654" spans="17:17" x14ac:dyDescent="0.3">
      <c r="Q654" s="75"/>
    </row>
    <row r="655" spans="17:17" x14ac:dyDescent="0.3">
      <c r="Q655" s="75"/>
    </row>
    <row r="656" spans="17:17" x14ac:dyDescent="0.3">
      <c r="Q656" s="75"/>
    </row>
    <row r="657" spans="17:17" x14ac:dyDescent="0.3">
      <c r="Q657" s="75"/>
    </row>
    <row r="658" spans="17:17" x14ac:dyDescent="0.3">
      <c r="Q658" s="75"/>
    </row>
    <row r="659" spans="17:17" x14ac:dyDescent="0.3">
      <c r="Q659" s="75"/>
    </row>
    <row r="660" spans="17:17" x14ac:dyDescent="0.3">
      <c r="Q660" s="75"/>
    </row>
    <row r="661" spans="17:17" x14ac:dyDescent="0.3">
      <c r="Q661" s="75"/>
    </row>
    <row r="662" spans="17:17" x14ac:dyDescent="0.3">
      <c r="Q662" s="75"/>
    </row>
    <row r="663" spans="17:17" x14ac:dyDescent="0.3">
      <c r="Q663" s="75"/>
    </row>
    <row r="664" spans="17:17" x14ac:dyDescent="0.3">
      <c r="Q664" s="75"/>
    </row>
    <row r="665" spans="17:17" x14ac:dyDescent="0.3">
      <c r="Q665" s="75"/>
    </row>
    <row r="666" spans="17:17" x14ac:dyDescent="0.3">
      <c r="Q666" s="75"/>
    </row>
    <row r="667" spans="17:17" x14ac:dyDescent="0.3">
      <c r="Q667" s="75"/>
    </row>
    <row r="668" spans="17:17" x14ac:dyDescent="0.3">
      <c r="Q668" s="75"/>
    </row>
    <row r="669" spans="17:17" x14ac:dyDescent="0.3">
      <c r="Q669" s="75"/>
    </row>
    <row r="670" spans="17:17" x14ac:dyDescent="0.3">
      <c r="Q670" s="75"/>
    </row>
    <row r="671" spans="17:17" x14ac:dyDescent="0.3">
      <c r="Q671" s="75"/>
    </row>
    <row r="672" spans="17:17" x14ac:dyDescent="0.3">
      <c r="Q672" s="75"/>
    </row>
    <row r="673" spans="17:17" x14ac:dyDescent="0.3">
      <c r="Q673" s="75"/>
    </row>
    <row r="674" spans="17:17" x14ac:dyDescent="0.3">
      <c r="Q674" s="75"/>
    </row>
    <row r="675" spans="17:17" x14ac:dyDescent="0.3">
      <c r="Q675" s="75"/>
    </row>
    <row r="676" spans="17:17" x14ac:dyDescent="0.3">
      <c r="Q676" s="75"/>
    </row>
    <row r="677" spans="17:17" x14ac:dyDescent="0.3">
      <c r="Q677" s="75"/>
    </row>
    <row r="678" spans="17:17" x14ac:dyDescent="0.3">
      <c r="Q678" s="75"/>
    </row>
    <row r="679" spans="17:17" x14ac:dyDescent="0.3">
      <c r="Q679" s="75"/>
    </row>
    <row r="680" spans="17:17" x14ac:dyDescent="0.3">
      <c r="Q680" s="75"/>
    </row>
    <row r="681" spans="17:17" x14ac:dyDescent="0.3">
      <c r="Q681" s="75"/>
    </row>
    <row r="682" spans="17:17" x14ac:dyDescent="0.3">
      <c r="Q682" s="75"/>
    </row>
    <row r="683" spans="17:17" x14ac:dyDescent="0.3">
      <c r="Q683" s="75"/>
    </row>
    <row r="684" spans="17:17" x14ac:dyDescent="0.3">
      <c r="Q684" s="75"/>
    </row>
    <row r="685" spans="17:17" x14ac:dyDescent="0.3">
      <c r="Q685" s="75"/>
    </row>
    <row r="686" spans="17:17" x14ac:dyDescent="0.3">
      <c r="Q686" s="75"/>
    </row>
    <row r="687" spans="17:17" x14ac:dyDescent="0.3">
      <c r="Q687" s="75"/>
    </row>
    <row r="688" spans="17:17" x14ac:dyDescent="0.3">
      <c r="Q688" s="75"/>
    </row>
    <row r="689" spans="17:17" x14ac:dyDescent="0.3">
      <c r="Q689" s="75"/>
    </row>
    <row r="690" spans="17:17" x14ac:dyDescent="0.3">
      <c r="Q690" s="75"/>
    </row>
    <row r="691" spans="17:17" x14ac:dyDescent="0.3">
      <c r="Q691" s="75"/>
    </row>
    <row r="692" spans="17:17" x14ac:dyDescent="0.3">
      <c r="Q692" s="75"/>
    </row>
    <row r="693" spans="17:17" x14ac:dyDescent="0.3">
      <c r="Q693" s="75"/>
    </row>
    <row r="694" spans="17:17" x14ac:dyDescent="0.3">
      <c r="Q694" s="75"/>
    </row>
    <row r="695" spans="17:17" x14ac:dyDescent="0.3">
      <c r="Q695" s="75"/>
    </row>
    <row r="696" spans="17:17" x14ac:dyDescent="0.3">
      <c r="Q696" s="75"/>
    </row>
    <row r="697" spans="17:17" x14ac:dyDescent="0.3">
      <c r="Q697" s="75"/>
    </row>
    <row r="698" spans="17:17" x14ac:dyDescent="0.3">
      <c r="Q698" s="75"/>
    </row>
    <row r="699" spans="17:17" x14ac:dyDescent="0.3">
      <c r="Q699" s="75"/>
    </row>
    <row r="700" spans="17:17" x14ac:dyDescent="0.3">
      <c r="Q700" s="75"/>
    </row>
    <row r="701" spans="17:17" x14ac:dyDescent="0.3">
      <c r="Q701" s="75"/>
    </row>
    <row r="702" spans="17:17" x14ac:dyDescent="0.3">
      <c r="Q702" s="75"/>
    </row>
    <row r="703" spans="17:17" x14ac:dyDescent="0.3">
      <c r="Q703" s="75"/>
    </row>
    <row r="704" spans="17:17" x14ac:dyDescent="0.3">
      <c r="Q704" s="75"/>
    </row>
    <row r="705" spans="17:17" x14ac:dyDescent="0.3">
      <c r="Q705" s="75"/>
    </row>
    <row r="706" spans="17:17" x14ac:dyDescent="0.3">
      <c r="Q706" s="75"/>
    </row>
    <row r="707" spans="17:17" x14ac:dyDescent="0.3">
      <c r="Q707" s="75"/>
    </row>
    <row r="708" spans="17:17" x14ac:dyDescent="0.3">
      <c r="Q708" s="75"/>
    </row>
    <row r="709" spans="17:17" x14ac:dyDescent="0.3">
      <c r="Q709" s="75"/>
    </row>
    <row r="710" spans="17:17" x14ac:dyDescent="0.3">
      <c r="Q710" s="75"/>
    </row>
    <row r="711" spans="17:17" x14ac:dyDescent="0.3">
      <c r="Q711" s="75"/>
    </row>
    <row r="712" spans="17:17" x14ac:dyDescent="0.3">
      <c r="Q712" s="75"/>
    </row>
    <row r="713" spans="17:17" x14ac:dyDescent="0.3">
      <c r="Q713" s="75"/>
    </row>
    <row r="714" spans="17:17" x14ac:dyDescent="0.3">
      <c r="Q714" s="75"/>
    </row>
    <row r="715" spans="17:17" x14ac:dyDescent="0.3">
      <c r="Q715" s="75"/>
    </row>
    <row r="716" spans="17:17" x14ac:dyDescent="0.3">
      <c r="Q716" s="75"/>
    </row>
    <row r="717" spans="17:17" x14ac:dyDescent="0.3">
      <c r="Q717" s="75"/>
    </row>
    <row r="718" spans="17:17" x14ac:dyDescent="0.3">
      <c r="Q718" s="75"/>
    </row>
    <row r="719" spans="17:17" x14ac:dyDescent="0.3">
      <c r="Q719" s="75"/>
    </row>
    <row r="720" spans="17:17" x14ac:dyDescent="0.3">
      <c r="Q720" s="75"/>
    </row>
    <row r="721" spans="17:17" x14ac:dyDescent="0.3">
      <c r="Q721" s="75"/>
    </row>
    <row r="722" spans="17:17" x14ac:dyDescent="0.3">
      <c r="Q722" s="75"/>
    </row>
    <row r="723" spans="17:17" x14ac:dyDescent="0.3">
      <c r="Q723" s="75"/>
    </row>
    <row r="724" spans="17:17" x14ac:dyDescent="0.3">
      <c r="Q724" s="75"/>
    </row>
    <row r="725" spans="17:17" x14ac:dyDescent="0.3">
      <c r="Q725" s="75"/>
    </row>
    <row r="726" spans="17:17" x14ac:dyDescent="0.3">
      <c r="Q726" s="75"/>
    </row>
    <row r="727" spans="17:17" x14ac:dyDescent="0.3">
      <c r="Q727" s="75"/>
    </row>
    <row r="728" spans="17:17" x14ac:dyDescent="0.3">
      <c r="Q728" s="75"/>
    </row>
    <row r="729" spans="17:17" x14ac:dyDescent="0.3">
      <c r="Q729" s="75"/>
    </row>
    <row r="730" spans="17:17" x14ac:dyDescent="0.3">
      <c r="Q730" s="75"/>
    </row>
    <row r="731" spans="17:17" x14ac:dyDescent="0.3">
      <c r="Q731" s="75"/>
    </row>
    <row r="732" spans="17:17" x14ac:dyDescent="0.3">
      <c r="Q732" s="75"/>
    </row>
    <row r="733" spans="17:17" x14ac:dyDescent="0.3">
      <c r="Q733" s="75"/>
    </row>
    <row r="734" spans="17:17" x14ac:dyDescent="0.3">
      <c r="Q734" s="75"/>
    </row>
    <row r="735" spans="17:17" x14ac:dyDescent="0.3">
      <c r="Q735" s="75"/>
    </row>
    <row r="736" spans="17:17" x14ac:dyDescent="0.3">
      <c r="Q736" s="75"/>
    </row>
    <row r="737" spans="17:17" x14ac:dyDescent="0.3">
      <c r="Q737" s="75"/>
    </row>
    <row r="738" spans="17:17" x14ac:dyDescent="0.3">
      <c r="Q738" s="75"/>
    </row>
    <row r="739" spans="17:17" x14ac:dyDescent="0.3">
      <c r="Q739" s="75"/>
    </row>
    <row r="740" spans="17:17" x14ac:dyDescent="0.3">
      <c r="Q740" s="75"/>
    </row>
    <row r="741" spans="17:17" x14ac:dyDescent="0.3">
      <c r="Q741" s="75"/>
    </row>
    <row r="742" spans="17:17" x14ac:dyDescent="0.3">
      <c r="Q742" s="75"/>
    </row>
    <row r="743" spans="17:17" x14ac:dyDescent="0.3">
      <c r="Q743" s="75"/>
    </row>
    <row r="744" spans="17:17" x14ac:dyDescent="0.3">
      <c r="Q744" s="75"/>
    </row>
    <row r="745" spans="17:17" x14ac:dyDescent="0.3">
      <c r="Q745" s="75"/>
    </row>
    <row r="746" spans="17:17" x14ac:dyDescent="0.3">
      <c r="Q746" s="75"/>
    </row>
    <row r="747" spans="17:17" x14ac:dyDescent="0.3">
      <c r="Q747" s="75"/>
    </row>
    <row r="748" spans="17:17" x14ac:dyDescent="0.3">
      <c r="Q748" s="75"/>
    </row>
    <row r="749" spans="17:17" x14ac:dyDescent="0.3">
      <c r="Q749" s="75"/>
    </row>
    <row r="750" spans="17:17" x14ac:dyDescent="0.3">
      <c r="Q750" s="75"/>
    </row>
    <row r="751" spans="17:17" x14ac:dyDescent="0.3">
      <c r="Q751" s="75"/>
    </row>
    <row r="752" spans="17:17" x14ac:dyDescent="0.3">
      <c r="Q752" s="75"/>
    </row>
    <row r="753" spans="17:17" x14ac:dyDescent="0.3">
      <c r="Q753" s="75"/>
    </row>
    <row r="754" spans="17:17" x14ac:dyDescent="0.3">
      <c r="Q754" s="75"/>
    </row>
    <row r="755" spans="17:17" x14ac:dyDescent="0.3">
      <c r="Q755" s="75"/>
    </row>
    <row r="756" spans="17:17" x14ac:dyDescent="0.3">
      <c r="Q756" s="75"/>
    </row>
    <row r="757" spans="17:17" x14ac:dyDescent="0.3">
      <c r="Q757" s="75"/>
    </row>
    <row r="758" spans="17:17" x14ac:dyDescent="0.3">
      <c r="Q758" s="75"/>
    </row>
    <row r="759" spans="17:17" x14ac:dyDescent="0.3">
      <c r="Q759" s="75"/>
    </row>
    <row r="760" spans="17:17" x14ac:dyDescent="0.3">
      <c r="Q760" s="75"/>
    </row>
    <row r="761" spans="17:17" x14ac:dyDescent="0.3">
      <c r="Q761" s="75"/>
    </row>
    <row r="762" spans="17:17" x14ac:dyDescent="0.3">
      <c r="Q762" s="75"/>
    </row>
    <row r="763" spans="17:17" x14ac:dyDescent="0.3">
      <c r="Q763" s="75"/>
    </row>
    <row r="764" spans="17:17" x14ac:dyDescent="0.3">
      <c r="Q764" s="75"/>
    </row>
    <row r="765" spans="17:17" x14ac:dyDescent="0.3">
      <c r="Q765" s="75"/>
    </row>
    <row r="766" spans="17:17" x14ac:dyDescent="0.3">
      <c r="Q766" s="75"/>
    </row>
    <row r="767" spans="17:17" x14ac:dyDescent="0.3">
      <c r="Q767" s="75"/>
    </row>
    <row r="768" spans="17:17" x14ac:dyDescent="0.3">
      <c r="Q768" s="75"/>
    </row>
    <row r="769" spans="17:17" x14ac:dyDescent="0.3">
      <c r="Q769" s="75"/>
    </row>
    <row r="770" spans="17:17" x14ac:dyDescent="0.3">
      <c r="Q770" s="75"/>
    </row>
    <row r="771" spans="17:17" x14ac:dyDescent="0.3">
      <c r="Q771" s="75"/>
    </row>
    <row r="772" spans="17:17" x14ac:dyDescent="0.3">
      <c r="Q772" s="75"/>
    </row>
    <row r="773" spans="17:17" x14ac:dyDescent="0.3">
      <c r="Q773" s="75"/>
    </row>
    <row r="774" spans="17:17" x14ac:dyDescent="0.3">
      <c r="Q774" s="75"/>
    </row>
    <row r="775" spans="17:17" x14ac:dyDescent="0.3">
      <c r="Q775" s="75"/>
    </row>
    <row r="776" spans="17:17" x14ac:dyDescent="0.3">
      <c r="Q776" s="75"/>
    </row>
    <row r="777" spans="17:17" x14ac:dyDescent="0.3">
      <c r="Q777" s="75"/>
    </row>
    <row r="778" spans="17:17" x14ac:dyDescent="0.3">
      <c r="Q778" s="75"/>
    </row>
    <row r="779" spans="17:17" x14ac:dyDescent="0.3">
      <c r="Q779" s="75"/>
    </row>
    <row r="780" spans="17:17" x14ac:dyDescent="0.3">
      <c r="Q780" s="75"/>
    </row>
    <row r="781" spans="17:17" x14ac:dyDescent="0.3">
      <c r="Q781" s="75"/>
    </row>
    <row r="782" spans="17:17" x14ac:dyDescent="0.3">
      <c r="Q782" s="75"/>
    </row>
    <row r="783" spans="17:17" x14ac:dyDescent="0.3">
      <c r="Q783" s="75"/>
    </row>
    <row r="784" spans="17:17" x14ac:dyDescent="0.3">
      <c r="Q784" s="75"/>
    </row>
    <row r="785" spans="17:17" x14ac:dyDescent="0.3">
      <c r="Q785" s="75"/>
    </row>
    <row r="786" spans="17:17" x14ac:dyDescent="0.3">
      <c r="Q786" s="75"/>
    </row>
    <row r="787" spans="17:17" x14ac:dyDescent="0.3">
      <c r="Q787" s="75"/>
    </row>
    <row r="788" spans="17:17" x14ac:dyDescent="0.3">
      <c r="Q788" s="75"/>
    </row>
    <row r="789" spans="17:17" x14ac:dyDescent="0.3">
      <c r="Q789" s="75"/>
    </row>
    <row r="790" spans="17:17" x14ac:dyDescent="0.3">
      <c r="Q790" s="75"/>
    </row>
    <row r="791" spans="17:17" x14ac:dyDescent="0.3">
      <c r="Q791" s="75"/>
    </row>
    <row r="792" spans="17:17" x14ac:dyDescent="0.3">
      <c r="Q792" s="75"/>
    </row>
    <row r="793" spans="17:17" x14ac:dyDescent="0.3">
      <c r="Q793" s="75"/>
    </row>
    <row r="794" spans="17:17" x14ac:dyDescent="0.3">
      <c r="Q794" s="75"/>
    </row>
    <row r="795" spans="17:17" x14ac:dyDescent="0.3">
      <c r="Q795" s="75"/>
    </row>
    <row r="796" spans="17:17" x14ac:dyDescent="0.3">
      <c r="Q796" s="75"/>
    </row>
    <row r="797" spans="17:17" x14ac:dyDescent="0.3">
      <c r="Q797" s="75"/>
    </row>
    <row r="798" spans="17:17" x14ac:dyDescent="0.3">
      <c r="Q798" s="75"/>
    </row>
    <row r="799" spans="17:17" x14ac:dyDescent="0.3">
      <c r="Q799" s="75"/>
    </row>
    <row r="800" spans="17:17" x14ac:dyDescent="0.3">
      <c r="Q800" s="75"/>
    </row>
    <row r="801" spans="17:17" x14ac:dyDescent="0.3">
      <c r="Q801" s="75"/>
    </row>
    <row r="802" spans="17:17" x14ac:dyDescent="0.3">
      <c r="Q802" s="75"/>
    </row>
    <row r="803" spans="17:17" x14ac:dyDescent="0.3">
      <c r="Q803" s="75"/>
    </row>
    <row r="804" spans="17:17" x14ac:dyDescent="0.3">
      <c r="Q804" s="75"/>
    </row>
    <row r="805" spans="17:17" x14ac:dyDescent="0.3">
      <c r="Q805" s="75"/>
    </row>
    <row r="806" spans="17:17" x14ac:dyDescent="0.3">
      <c r="Q806" s="75"/>
    </row>
    <row r="807" spans="17:17" x14ac:dyDescent="0.3">
      <c r="Q807" s="75"/>
    </row>
    <row r="808" spans="17:17" x14ac:dyDescent="0.3">
      <c r="Q808" s="75"/>
    </row>
    <row r="809" spans="17:17" x14ac:dyDescent="0.3">
      <c r="Q809" s="75"/>
    </row>
    <row r="810" spans="17:17" x14ac:dyDescent="0.3">
      <c r="Q810" s="75"/>
    </row>
    <row r="811" spans="17:17" x14ac:dyDescent="0.3">
      <c r="Q811" s="75"/>
    </row>
    <row r="812" spans="17:17" x14ac:dyDescent="0.3">
      <c r="Q812" s="75"/>
    </row>
    <row r="813" spans="17:17" x14ac:dyDescent="0.3">
      <c r="Q813" s="75"/>
    </row>
    <row r="814" spans="17:17" x14ac:dyDescent="0.3">
      <c r="Q814" s="75"/>
    </row>
    <row r="815" spans="17:17" x14ac:dyDescent="0.3">
      <c r="Q815" s="75"/>
    </row>
    <row r="816" spans="17:17" x14ac:dyDescent="0.3">
      <c r="Q816" s="75"/>
    </row>
    <row r="817" spans="17:17" x14ac:dyDescent="0.3">
      <c r="Q817" s="75"/>
    </row>
    <row r="818" spans="17:17" x14ac:dyDescent="0.3">
      <c r="Q818" s="75"/>
    </row>
    <row r="819" spans="17:17" x14ac:dyDescent="0.3">
      <c r="Q819" s="75"/>
    </row>
    <row r="820" spans="17:17" x14ac:dyDescent="0.3">
      <c r="Q820" s="75"/>
    </row>
    <row r="821" spans="17:17" x14ac:dyDescent="0.3">
      <c r="Q821" s="75"/>
    </row>
    <row r="822" spans="17:17" x14ac:dyDescent="0.3">
      <c r="Q822" s="75"/>
    </row>
    <row r="823" spans="17:17" x14ac:dyDescent="0.3">
      <c r="Q823" s="75"/>
    </row>
    <row r="824" spans="17:17" x14ac:dyDescent="0.3">
      <c r="Q824" s="75"/>
    </row>
    <row r="825" spans="17:17" x14ac:dyDescent="0.3">
      <c r="Q825" s="75"/>
    </row>
    <row r="826" spans="17:17" x14ac:dyDescent="0.3">
      <c r="Q826" s="75"/>
    </row>
    <row r="827" spans="17:17" x14ac:dyDescent="0.3">
      <c r="Q827" s="75"/>
    </row>
    <row r="828" spans="17:17" x14ac:dyDescent="0.3">
      <c r="Q828" s="75"/>
    </row>
    <row r="829" spans="17:17" x14ac:dyDescent="0.3">
      <c r="Q829" s="75"/>
    </row>
    <row r="830" spans="17:17" x14ac:dyDescent="0.3">
      <c r="Q830" s="75"/>
    </row>
    <row r="831" spans="17:17" x14ac:dyDescent="0.3">
      <c r="Q831" s="75"/>
    </row>
    <row r="832" spans="17:17" x14ac:dyDescent="0.3">
      <c r="Q832" s="75"/>
    </row>
    <row r="833" spans="17:17" x14ac:dyDescent="0.3">
      <c r="Q833" s="75"/>
    </row>
    <row r="834" spans="17:17" x14ac:dyDescent="0.3">
      <c r="Q834" s="75"/>
    </row>
    <row r="835" spans="17:17" x14ac:dyDescent="0.3">
      <c r="Q835" s="75"/>
    </row>
    <row r="836" spans="17:17" x14ac:dyDescent="0.3">
      <c r="Q836" s="75"/>
    </row>
    <row r="837" spans="17:17" x14ac:dyDescent="0.3">
      <c r="Q837" s="75"/>
    </row>
    <row r="838" spans="17:17" x14ac:dyDescent="0.3">
      <c r="Q838" s="75"/>
    </row>
    <row r="839" spans="17:17" x14ac:dyDescent="0.3">
      <c r="Q839" s="75"/>
    </row>
    <row r="840" spans="17:17" x14ac:dyDescent="0.3">
      <c r="Q840" s="75"/>
    </row>
    <row r="841" spans="17:17" x14ac:dyDescent="0.3">
      <c r="Q841" s="75"/>
    </row>
    <row r="842" spans="17:17" x14ac:dyDescent="0.3">
      <c r="Q842" s="75"/>
    </row>
    <row r="843" spans="17:17" x14ac:dyDescent="0.3">
      <c r="Q843" s="75"/>
    </row>
    <row r="844" spans="17:17" x14ac:dyDescent="0.3">
      <c r="Q844" s="75"/>
    </row>
    <row r="845" spans="17:17" x14ac:dyDescent="0.3">
      <c r="Q845" s="75"/>
    </row>
    <row r="846" spans="17:17" x14ac:dyDescent="0.3">
      <c r="Q846" s="75"/>
    </row>
    <row r="847" spans="17:17" x14ac:dyDescent="0.3">
      <c r="Q847" s="75"/>
    </row>
    <row r="848" spans="17:17" x14ac:dyDescent="0.3">
      <c r="Q848" s="75"/>
    </row>
    <row r="849" spans="17:17" x14ac:dyDescent="0.3">
      <c r="Q849" s="75"/>
    </row>
    <row r="850" spans="17:17" x14ac:dyDescent="0.3">
      <c r="Q850" s="75"/>
    </row>
    <row r="851" spans="17:17" x14ac:dyDescent="0.3">
      <c r="Q851" s="75"/>
    </row>
    <row r="852" spans="17:17" x14ac:dyDescent="0.3">
      <c r="Q852" s="75"/>
    </row>
    <row r="853" spans="17:17" x14ac:dyDescent="0.3">
      <c r="Q853" s="75"/>
    </row>
    <row r="854" spans="17:17" x14ac:dyDescent="0.3">
      <c r="Q854" s="75"/>
    </row>
    <row r="855" spans="17:17" x14ac:dyDescent="0.3">
      <c r="Q855" s="75"/>
    </row>
    <row r="856" spans="17:17" x14ac:dyDescent="0.3">
      <c r="Q856" s="75"/>
    </row>
    <row r="857" spans="17:17" x14ac:dyDescent="0.3">
      <c r="Q857" s="75"/>
    </row>
    <row r="858" spans="17:17" x14ac:dyDescent="0.3">
      <c r="Q858" s="75"/>
    </row>
    <row r="859" spans="17:17" x14ac:dyDescent="0.3">
      <c r="Q859" s="75"/>
    </row>
    <row r="860" spans="17:17" x14ac:dyDescent="0.3">
      <c r="Q860" s="75"/>
    </row>
    <row r="861" spans="17:17" x14ac:dyDescent="0.3">
      <c r="Q861" s="75"/>
    </row>
    <row r="862" spans="17:17" x14ac:dyDescent="0.3">
      <c r="Q862" s="75"/>
    </row>
    <row r="863" spans="17:17" x14ac:dyDescent="0.3">
      <c r="Q863" s="75"/>
    </row>
    <row r="864" spans="17:17" x14ac:dyDescent="0.3">
      <c r="Q864" s="75"/>
    </row>
    <row r="865" spans="17:17" x14ac:dyDescent="0.3">
      <c r="Q865" s="75"/>
    </row>
    <row r="866" spans="17:17" x14ac:dyDescent="0.3">
      <c r="Q866" s="75"/>
    </row>
    <row r="867" spans="17:17" x14ac:dyDescent="0.3">
      <c r="Q867" s="75"/>
    </row>
    <row r="868" spans="17:17" x14ac:dyDescent="0.3">
      <c r="Q868" s="75"/>
    </row>
    <row r="869" spans="17:17" x14ac:dyDescent="0.3">
      <c r="Q869" s="75"/>
    </row>
    <row r="870" spans="17:17" x14ac:dyDescent="0.3">
      <c r="Q870" s="75"/>
    </row>
    <row r="871" spans="17:17" x14ac:dyDescent="0.3">
      <c r="Q871" s="75"/>
    </row>
    <row r="872" spans="17:17" x14ac:dyDescent="0.3">
      <c r="Q872" s="75"/>
    </row>
    <row r="873" spans="17:17" x14ac:dyDescent="0.3">
      <c r="Q873" s="75"/>
    </row>
    <row r="874" spans="17:17" x14ac:dyDescent="0.3">
      <c r="Q874" s="75"/>
    </row>
    <row r="875" spans="17:17" x14ac:dyDescent="0.3">
      <c r="Q875" s="75"/>
    </row>
    <row r="876" spans="17:17" x14ac:dyDescent="0.3">
      <c r="Q876" s="75"/>
    </row>
    <row r="877" spans="17:17" x14ac:dyDescent="0.3">
      <c r="Q877" s="75"/>
    </row>
  </sheetData>
  <protectedRanges>
    <protectedRange sqref="P38:P117" name="Range1"/>
  </protectedRanges>
  <mergeCells count="172">
    <mergeCell ref="R45:R46"/>
    <mergeCell ref="B114:G114"/>
    <mergeCell ref="B115:G115"/>
    <mergeCell ref="K115:O115"/>
    <mergeCell ref="B116:H116"/>
    <mergeCell ref="K116:O116"/>
    <mergeCell ref="B117:H117"/>
    <mergeCell ref="K117:O117"/>
    <mergeCell ref="B108:G108"/>
    <mergeCell ref="B109:G109"/>
    <mergeCell ref="B110:G110"/>
    <mergeCell ref="B111:G111"/>
    <mergeCell ref="B112:G112"/>
    <mergeCell ref="B113:G113"/>
    <mergeCell ref="B105:G106"/>
    <mergeCell ref="H105:H106"/>
    <mergeCell ref="I105:I106"/>
    <mergeCell ref="J105:J106"/>
    <mergeCell ref="P105:P106"/>
    <mergeCell ref="B107:G107"/>
    <mergeCell ref="K107:O107"/>
    <mergeCell ref="P99:P100"/>
    <mergeCell ref="B101:G101"/>
    <mergeCell ref="K101:O101"/>
    <mergeCell ref="B102:G102"/>
    <mergeCell ref="B103:G103"/>
    <mergeCell ref="B104:G104"/>
    <mergeCell ref="K104:O104"/>
    <mergeCell ref="B96:G96"/>
    <mergeCell ref="B97:G97"/>
    <mergeCell ref="B98:G98"/>
    <mergeCell ref="K98:O98"/>
    <mergeCell ref="B99:G100"/>
    <mergeCell ref="H99:H100"/>
    <mergeCell ref="I99:I100"/>
    <mergeCell ref="J99:J100"/>
    <mergeCell ref="P90:P91"/>
    <mergeCell ref="B92:G92"/>
    <mergeCell ref="K92:O92"/>
    <mergeCell ref="B93:G93"/>
    <mergeCell ref="B94:G94"/>
    <mergeCell ref="B95:G95"/>
    <mergeCell ref="B88:H88"/>
    <mergeCell ref="B89:O89"/>
    <mergeCell ref="B90:G91"/>
    <mergeCell ref="H90:H91"/>
    <mergeCell ref="I90:I91"/>
    <mergeCell ref="J90:J91"/>
    <mergeCell ref="B82:G82"/>
    <mergeCell ref="B83:G83"/>
    <mergeCell ref="B84:G84"/>
    <mergeCell ref="B86:G86"/>
    <mergeCell ref="B87:G87"/>
    <mergeCell ref="K87:O87"/>
    <mergeCell ref="B79:G80"/>
    <mergeCell ref="H79:H80"/>
    <mergeCell ref="I79:I80"/>
    <mergeCell ref="J79:J80"/>
    <mergeCell ref="B85:G85"/>
    <mergeCell ref="P79:P80"/>
    <mergeCell ref="B81:H81"/>
    <mergeCell ref="K81:O81"/>
    <mergeCell ref="B74:G74"/>
    <mergeCell ref="B75:G75"/>
    <mergeCell ref="B76:G76"/>
    <mergeCell ref="B77:G77"/>
    <mergeCell ref="B78:G78"/>
    <mergeCell ref="K78:O78"/>
    <mergeCell ref="B71:G72"/>
    <mergeCell ref="H71:H72"/>
    <mergeCell ref="I71:I72"/>
    <mergeCell ref="J71:J72"/>
    <mergeCell ref="P71:P72"/>
    <mergeCell ref="B73:G73"/>
    <mergeCell ref="K73:O73"/>
    <mergeCell ref="B67:G67"/>
    <mergeCell ref="K67:O67"/>
    <mergeCell ref="B68:G68"/>
    <mergeCell ref="B69:G69"/>
    <mergeCell ref="B70:G70"/>
    <mergeCell ref="K70:O70"/>
    <mergeCell ref="P60:P61"/>
    <mergeCell ref="B62:G62"/>
    <mergeCell ref="K62:O62"/>
    <mergeCell ref="B63:G63"/>
    <mergeCell ref="B65:G65"/>
    <mergeCell ref="B66:G66"/>
    <mergeCell ref="B59:G59"/>
    <mergeCell ref="K59:O59"/>
    <mergeCell ref="B60:G61"/>
    <mergeCell ref="H60:H61"/>
    <mergeCell ref="I60:I61"/>
    <mergeCell ref="J60:J61"/>
    <mergeCell ref="B64:G64"/>
    <mergeCell ref="P53:P54"/>
    <mergeCell ref="B55:G55"/>
    <mergeCell ref="K55:O55"/>
    <mergeCell ref="B56:G56"/>
    <mergeCell ref="B57:G57"/>
    <mergeCell ref="B58:G58"/>
    <mergeCell ref="B50:G50"/>
    <mergeCell ref="B51:G51"/>
    <mergeCell ref="B52:G52"/>
    <mergeCell ref="K52:O52"/>
    <mergeCell ref="B53:G54"/>
    <mergeCell ref="H53:H54"/>
    <mergeCell ref="I53:I54"/>
    <mergeCell ref="J53:J54"/>
    <mergeCell ref="B45:G45"/>
    <mergeCell ref="B46:G46"/>
    <mergeCell ref="B47:G47"/>
    <mergeCell ref="B48:G48"/>
    <mergeCell ref="K48:O48"/>
    <mergeCell ref="B49:G49"/>
    <mergeCell ref="P39:P40"/>
    <mergeCell ref="B41:G41"/>
    <mergeCell ref="K41:O41"/>
    <mergeCell ref="B42:G42"/>
    <mergeCell ref="B43:G43"/>
    <mergeCell ref="B44:G44"/>
    <mergeCell ref="K44:O44"/>
    <mergeCell ref="B37:O37"/>
    <mergeCell ref="B38:O38"/>
    <mergeCell ref="B39:G40"/>
    <mergeCell ref="H39:H40"/>
    <mergeCell ref="I39:I40"/>
    <mergeCell ref="J39:J40"/>
    <mergeCell ref="B28:I28"/>
    <mergeCell ref="J28:O28"/>
    <mergeCell ref="B29:O29"/>
    <mergeCell ref="B30:O30"/>
    <mergeCell ref="B31:G36"/>
    <mergeCell ref="H31:H36"/>
    <mergeCell ref="I31:I36"/>
    <mergeCell ref="K31:O36"/>
    <mergeCell ref="B25:I25"/>
    <mergeCell ref="J25:O25"/>
    <mergeCell ref="B26:I26"/>
    <mergeCell ref="J26:O26"/>
    <mergeCell ref="B27:I27"/>
    <mergeCell ref="J27:O27"/>
    <mergeCell ref="B22:I22"/>
    <mergeCell ref="J22:O22"/>
    <mergeCell ref="B23:I23"/>
    <mergeCell ref="J23:O23"/>
    <mergeCell ref="B24:I24"/>
    <mergeCell ref="J24:O24"/>
    <mergeCell ref="B19:I19"/>
    <mergeCell ref="J19:O19"/>
    <mergeCell ref="B20:I20"/>
    <mergeCell ref="J20:O20"/>
    <mergeCell ref="B21:I21"/>
    <mergeCell ref="J21:O21"/>
    <mergeCell ref="B14:O14"/>
    <mergeCell ref="B15:O15"/>
    <mergeCell ref="B16:O16"/>
    <mergeCell ref="B17:O17"/>
    <mergeCell ref="B18:I18"/>
    <mergeCell ref="J18:O18"/>
    <mergeCell ref="B1:O1"/>
    <mergeCell ref="B8:O8"/>
    <mergeCell ref="B9:O9"/>
    <mergeCell ref="B10:O10"/>
    <mergeCell ref="B11:O11"/>
    <mergeCell ref="B12:O12"/>
    <mergeCell ref="B13:O13"/>
    <mergeCell ref="B2:O2"/>
    <mergeCell ref="B3:O3"/>
    <mergeCell ref="B4:O4"/>
    <mergeCell ref="B5:O5"/>
    <mergeCell ref="B6:O6"/>
    <mergeCell ref="B7:O7"/>
  </mergeCells>
  <pageMargins left="0.7" right="0.7" top="0.75" bottom="0.75" header="0.3" footer="0.3"/>
  <pageSetup paperSize="9" scale="46" fitToHeight="0" orientation="landscape" r:id="rId1"/>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view="pageBreakPreview" topLeftCell="B22" zoomScale="85" zoomScaleNormal="100" zoomScaleSheetLayoutView="85" workbookViewId="0">
      <selection activeCell="B5" sqref="B5:P5"/>
    </sheetView>
  </sheetViews>
  <sheetFormatPr defaultRowHeight="15" x14ac:dyDescent="0.25"/>
  <cols>
    <col min="2" max="2" width="17.42578125" style="57" customWidth="1"/>
    <col min="3" max="3" width="9.140625" style="57"/>
    <col min="4" max="4" width="15.85546875" style="57" customWidth="1"/>
    <col min="5" max="7" width="9.140625" style="57"/>
    <col min="8" max="8" width="29.5703125" style="57" customWidth="1"/>
    <col min="9" max="9" width="43.7109375" style="57" customWidth="1"/>
    <col min="10" max="12" width="9.140625" style="57"/>
    <col min="13" max="13" width="25.85546875" style="57" customWidth="1"/>
    <col min="14" max="14" width="22.85546875" style="57" customWidth="1"/>
    <col min="15" max="15" width="28.7109375" style="57" customWidth="1"/>
    <col min="16" max="16" width="16.85546875" style="57" customWidth="1"/>
    <col min="17" max="17" width="9.140625" style="57"/>
  </cols>
  <sheetData>
    <row r="1" spans="2:16" ht="63" customHeight="1" x14ac:dyDescent="0.25">
      <c r="B1" s="86" t="s">
        <v>190</v>
      </c>
      <c r="C1" s="86"/>
      <c r="D1" s="86"/>
      <c r="E1" s="86"/>
      <c r="F1" s="86"/>
      <c r="G1" s="86"/>
      <c r="H1" s="86"/>
      <c r="I1" s="86"/>
      <c r="J1" s="86"/>
      <c r="K1" s="86"/>
      <c r="L1" s="86"/>
      <c r="M1" s="86"/>
      <c r="N1" s="86"/>
      <c r="O1" s="86"/>
      <c r="P1" s="86"/>
    </row>
    <row r="2" spans="2:16" ht="18" x14ac:dyDescent="0.25">
      <c r="B2" s="224" t="s">
        <v>151</v>
      </c>
      <c r="C2" s="224"/>
      <c r="D2" s="224"/>
      <c r="E2" s="224"/>
      <c r="F2" s="224"/>
      <c r="G2" s="224"/>
      <c r="H2" s="224"/>
      <c r="I2" s="224"/>
      <c r="J2" s="224"/>
      <c r="K2" s="224"/>
      <c r="L2" s="224"/>
      <c r="M2" s="224"/>
      <c r="N2" s="224"/>
      <c r="O2" s="224"/>
      <c r="P2" s="224"/>
    </row>
    <row r="4" spans="2:16" ht="90.75" customHeight="1" x14ac:dyDescent="0.25">
      <c r="B4" s="225" t="s">
        <v>152</v>
      </c>
      <c r="C4" s="225"/>
      <c r="D4" s="225"/>
      <c r="E4" s="225"/>
      <c r="F4" s="225"/>
      <c r="G4" s="225"/>
      <c r="H4" s="225"/>
      <c r="I4" s="225"/>
      <c r="J4" s="225"/>
      <c r="K4" s="225"/>
      <c r="L4" s="225"/>
      <c r="M4" s="225"/>
      <c r="N4" s="225"/>
      <c r="O4" s="225"/>
      <c r="P4" s="225"/>
    </row>
    <row r="5" spans="2:16" ht="234.75" customHeight="1" x14ac:dyDescent="0.25">
      <c r="B5" s="197" t="s">
        <v>153</v>
      </c>
      <c r="C5" s="197"/>
      <c r="D5" s="197"/>
      <c r="E5" s="197"/>
      <c r="F5" s="197"/>
      <c r="G5" s="197"/>
      <c r="H5" s="197"/>
      <c r="I5" s="197"/>
      <c r="J5" s="197"/>
      <c r="K5" s="197"/>
      <c r="L5" s="197"/>
      <c r="M5" s="197"/>
      <c r="N5" s="197"/>
      <c r="O5" s="197"/>
      <c r="P5" s="197"/>
    </row>
    <row r="6" spans="2:16" ht="184.5" customHeight="1" x14ac:dyDescent="0.25">
      <c r="B6" s="226" t="s">
        <v>173</v>
      </c>
      <c r="C6" s="226"/>
      <c r="D6" s="226"/>
      <c r="E6" s="226"/>
      <c r="F6" s="226"/>
      <c r="G6" s="226"/>
      <c r="H6" s="226"/>
      <c r="I6" s="226"/>
      <c r="J6" s="226"/>
      <c r="K6" s="226"/>
      <c r="L6" s="226"/>
      <c r="M6" s="226"/>
      <c r="N6" s="226"/>
      <c r="O6" s="226"/>
      <c r="P6" s="226"/>
    </row>
    <row r="7" spans="2:16" x14ac:dyDescent="0.25">
      <c r="B7" s="227" t="s">
        <v>154</v>
      </c>
      <c r="C7" s="227"/>
      <c r="D7" s="227"/>
      <c r="E7" s="227"/>
      <c r="F7" s="227"/>
      <c r="G7" s="227"/>
      <c r="H7" s="227"/>
      <c r="I7" s="227"/>
      <c r="J7" s="227"/>
      <c r="K7" s="227"/>
      <c r="L7" s="227"/>
      <c r="M7" s="227"/>
      <c r="N7" s="227"/>
      <c r="O7" s="227"/>
      <c r="P7" s="227"/>
    </row>
    <row r="8" spans="2:16" ht="33.75" customHeight="1" x14ac:dyDescent="0.25">
      <c r="B8" s="58" t="s">
        <v>98</v>
      </c>
      <c r="C8" s="232" t="s">
        <v>155</v>
      </c>
      <c r="D8" s="233"/>
      <c r="E8" s="233"/>
      <c r="F8" s="233"/>
      <c r="G8" s="233"/>
      <c r="H8" s="233"/>
      <c r="I8" s="234"/>
      <c r="J8" s="228" t="s">
        <v>156</v>
      </c>
      <c r="K8" s="228"/>
      <c r="L8" s="228"/>
      <c r="M8" s="228"/>
      <c r="N8" s="59" t="s">
        <v>157</v>
      </c>
      <c r="O8" s="228" t="s">
        <v>158</v>
      </c>
      <c r="P8" s="228"/>
    </row>
    <row r="9" spans="2:16" ht="42" customHeight="1" x14ac:dyDescent="0.3">
      <c r="B9" s="62" t="s">
        <v>160</v>
      </c>
      <c r="C9" s="229" t="s">
        <v>175</v>
      </c>
      <c r="D9" s="230"/>
      <c r="E9" s="230"/>
      <c r="F9" s="230"/>
      <c r="G9" s="230"/>
      <c r="H9" s="230"/>
      <c r="I9" s="231"/>
      <c r="J9" s="238" t="s">
        <v>174</v>
      </c>
      <c r="K9" s="238"/>
      <c r="L9" s="238"/>
      <c r="M9" s="238"/>
      <c r="N9" s="61" t="s">
        <v>164</v>
      </c>
      <c r="O9" s="239"/>
      <c r="P9" s="239"/>
    </row>
    <row r="10" spans="2:16" ht="201" customHeight="1" x14ac:dyDescent="0.3">
      <c r="B10" s="235" t="s">
        <v>159</v>
      </c>
      <c r="C10" s="229" t="s">
        <v>166</v>
      </c>
      <c r="D10" s="230"/>
      <c r="E10" s="230"/>
      <c r="F10" s="230"/>
      <c r="G10" s="230"/>
      <c r="H10" s="230"/>
      <c r="I10" s="231"/>
      <c r="J10" s="241" t="s">
        <v>165</v>
      </c>
      <c r="K10" s="238"/>
      <c r="L10" s="238"/>
      <c r="M10" s="238"/>
      <c r="N10" s="63"/>
      <c r="O10" s="239"/>
      <c r="P10" s="239"/>
    </row>
    <row r="11" spans="2:16" ht="269.25" customHeight="1" x14ac:dyDescent="0.3">
      <c r="B11" s="236"/>
      <c r="C11" s="229" t="s">
        <v>167</v>
      </c>
      <c r="D11" s="230"/>
      <c r="E11" s="230"/>
      <c r="F11" s="230"/>
      <c r="G11" s="230"/>
      <c r="H11" s="230"/>
      <c r="I11" s="231"/>
      <c r="J11" s="226" t="s">
        <v>168</v>
      </c>
      <c r="K11" s="242"/>
      <c r="L11" s="242"/>
      <c r="M11" s="242"/>
      <c r="N11" s="9"/>
      <c r="O11" s="240"/>
      <c r="P11" s="240"/>
    </row>
    <row r="12" spans="2:16" ht="409.5" customHeight="1" x14ac:dyDescent="0.3">
      <c r="B12" s="236"/>
      <c r="C12" s="229" t="s">
        <v>170</v>
      </c>
      <c r="D12" s="230"/>
      <c r="E12" s="230"/>
      <c r="F12" s="230"/>
      <c r="G12" s="230"/>
      <c r="H12" s="230"/>
      <c r="I12" s="231"/>
      <c r="J12" s="243" t="s">
        <v>169</v>
      </c>
      <c r="K12" s="244"/>
      <c r="L12" s="244"/>
      <c r="M12" s="244"/>
      <c r="N12" s="9"/>
      <c r="O12" s="240"/>
      <c r="P12" s="240"/>
    </row>
    <row r="13" spans="2:16" ht="254.25" customHeight="1" x14ac:dyDescent="0.3">
      <c r="B13" s="237"/>
      <c r="C13" s="229" t="s">
        <v>172</v>
      </c>
      <c r="D13" s="230"/>
      <c r="E13" s="230"/>
      <c r="F13" s="230"/>
      <c r="G13" s="230"/>
      <c r="H13" s="230"/>
      <c r="I13" s="231"/>
      <c r="J13" s="243" t="s">
        <v>171</v>
      </c>
      <c r="K13" s="243"/>
      <c r="L13" s="243"/>
      <c r="M13" s="243"/>
      <c r="N13" s="9"/>
      <c r="O13" s="240"/>
      <c r="P13" s="240"/>
    </row>
    <row r="14" spans="2:16" ht="177" customHeight="1" x14ac:dyDescent="0.3">
      <c r="B14" s="60" t="s">
        <v>161</v>
      </c>
      <c r="C14" s="229" t="s">
        <v>178</v>
      </c>
      <c r="D14" s="230"/>
      <c r="E14" s="230"/>
      <c r="F14" s="230"/>
      <c r="G14" s="230"/>
      <c r="H14" s="230"/>
      <c r="I14" s="231"/>
      <c r="J14" s="243" t="s">
        <v>176</v>
      </c>
      <c r="K14" s="243"/>
      <c r="L14" s="243"/>
      <c r="M14" s="243"/>
      <c r="N14" s="9"/>
      <c r="O14" s="240"/>
      <c r="P14" s="240"/>
    </row>
    <row r="15" spans="2:16" ht="185.25" customHeight="1" x14ac:dyDescent="0.3">
      <c r="B15" s="60" t="s">
        <v>162</v>
      </c>
      <c r="C15" s="229" t="s">
        <v>179</v>
      </c>
      <c r="D15" s="230"/>
      <c r="E15" s="230"/>
      <c r="F15" s="230"/>
      <c r="G15" s="230"/>
      <c r="H15" s="230"/>
      <c r="I15" s="231"/>
      <c r="J15" s="243" t="s">
        <v>177</v>
      </c>
      <c r="K15" s="243"/>
      <c r="L15" s="243"/>
      <c r="M15" s="243"/>
      <c r="N15" s="9"/>
      <c r="O15" s="240"/>
      <c r="P15" s="240"/>
    </row>
    <row r="16" spans="2:16" ht="362.25" customHeight="1" x14ac:dyDescent="0.3">
      <c r="B16" s="60" t="s">
        <v>163</v>
      </c>
      <c r="C16" s="229" t="s">
        <v>180</v>
      </c>
      <c r="D16" s="230"/>
      <c r="E16" s="230"/>
      <c r="F16" s="230"/>
      <c r="G16" s="230"/>
      <c r="H16" s="230"/>
      <c r="I16" s="231"/>
      <c r="J16" s="243" t="s">
        <v>181</v>
      </c>
      <c r="K16" s="243"/>
      <c r="L16" s="243"/>
      <c r="M16" s="243"/>
      <c r="N16" s="9"/>
      <c r="O16" s="240"/>
      <c r="P16" s="240"/>
    </row>
    <row r="17" spans="2:16" ht="16.5" x14ac:dyDescent="0.25">
      <c r="B17" s="220"/>
      <c r="C17" s="221"/>
      <c r="D17" s="221"/>
      <c r="E17" s="221"/>
      <c r="F17" s="221"/>
      <c r="G17" s="221"/>
      <c r="H17" s="221"/>
      <c r="I17" s="221"/>
      <c r="J17" s="221"/>
      <c r="K17" s="221"/>
      <c r="L17" s="221"/>
      <c r="M17" s="221"/>
      <c r="N17" s="221"/>
      <c r="O17" s="221"/>
      <c r="P17" s="222"/>
    </row>
    <row r="18" spans="2:16" ht="169.5" customHeight="1" x14ac:dyDescent="0.25">
      <c r="B18" s="223" t="s">
        <v>182</v>
      </c>
      <c r="C18" s="223"/>
      <c r="D18" s="223"/>
      <c r="E18" s="223"/>
      <c r="F18" s="223"/>
      <c r="G18" s="223"/>
      <c r="H18" s="223"/>
      <c r="I18" s="223"/>
      <c r="J18" s="223"/>
      <c r="K18" s="223"/>
      <c r="L18" s="223"/>
      <c r="M18" s="223"/>
      <c r="N18" s="223"/>
      <c r="O18" s="223"/>
      <c r="P18" s="223"/>
    </row>
  </sheetData>
  <mergeCells count="36">
    <mergeCell ref="C13:I13"/>
    <mergeCell ref="O13:P13"/>
    <mergeCell ref="C14:I14"/>
    <mergeCell ref="C15:I15"/>
    <mergeCell ref="C16:I16"/>
    <mergeCell ref="J15:M15"/>
    <mergeCell ref="J16:M16"/>
    <mergeCell ref="O14:P14"/>
    <mergeCell ref="O15:P15"/>
    <mergeCell ref="O16:P16"/>
    <mergeCell ref="J13:M13"/>
    <mergeCell ref="J14:M14"/>
    <mergeCell ref="J9:M9"/>
    <mergeCell ref="O9:P9"/>
    <mergeCell ref="O10:P10"/>
    <mergeCell ref="O11:P11"/>
    <mergeCell ref="O12:P12"/>
    <mergeCell ref="J10:M10"/>
    <mergeCell ref="J11:M11"/>
    <mergeCell ref="J12:M12"/>
    <mergeCell ref="B1:P1"/>
    <mergeCell ref="B17:P17"/>
    <mergeCell ref="B18:P18"/>
    <mergeCell ref="B2:P2"/>
    <mergeCell ref="B4:P4"/>
    <mergeCell ref="B5:P5"/>
    <mergeCell ref="B6:P6"/>
    <mergeCell ref="B7:P7"/>
    <mergeCell ref="O8:P8"/>
    <mergeCell ref="J8:M8"/>
    <mergeCell ref="C9:I9"/>
    <mergeCell ref="C10:I10"/>
    <mergeCell ref="C11:I11"/>
    <mergeCell ref="C8:I8"/>
    <mergeCell ref="C12:I12"/>
    <mergeCell ref="B10:B13"/>
  </mergeCells>
  <pageMargins left="0.7" right="0.7" top="0.75" bottom="0.75" header="0.3" footer="0.3"/>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Mariuca Carmaciu</cp:lastModifiedBy>
  <cp:lastPrinted>2023-01-19T10:35:49Z</cp:lastPrinted>
  <dcterms:created xsi:type="dcterms:W3CDTF">2022-10-04T11:28:38Z</dcterms:created>
  <dcterms:modified xsi:type="dcterms:W3CDTF">2024-03-04T09:45:11Z</dcterms:modified>
</cp:coreProperties>
</file>